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AR activity\Statistics\"/>
    </mc:Choice>
  </mc:AlternateContent>
  <bookViews>
    <workbookView xWindow="360" yWindow="120" windowWidth="10920" windowHeight="8010"/>
  </bookViews>
  <sheets>
    <sheet name="Summary" sheetId="1" r:id="rId1"/>
    <sheet name="2008" sheetId="5" r:id="rId2"/>
    <sheet name="2009" sheetId="2" r:id="rId3"/>
    <sheet name="2010" sheetId="3" r:id="rId4"/>
    <sheet name="2011" sheetId="4" r:id="rId5"/>
    <sheet name="2012" sheetId="7" r:id="rId6"/>
    <sheet name="2013" sheetId="10" r:id="rId7"/>
    <sheet name="2014" sheetId="12" r:id="rId8"/>
    <sheet name="Comparators" sheetId="6" r:id="rId9"/>
    <sheet name="Top 10" sheetId="8" r:id="rId10"/>
    <sheet name="Nov12" sheetId="9" r:id="rId11"/>
    <sheet name="DOIs" sheetId="11" r:id="rId12"/>
  </sheets>
  <calcPr calcId="15251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H16" i="1"/>
  <c r="N4" i="12"/>
  <c r="I4" i="1" s="1"/>
  <c r="J4" i="1" s="1"/>
  <c r="N3" i="12"/>
  <c r="I3" i="1" s="1"/>
  <c r="J3" i="1" s="1"/>
  <c r="N2" i="12"/>
  <c r="I2" i="1" s="1"/>
  <c r="J2" i="1" s="1"/>
  <c r="H28" i="10"/>
  <c r="G28" i="10"/>
  <c r="F28" i="10"/>
  <c r="E28" i="10"/>
  <c r="D28" i="10"/>
  <c r="C28" i="10"/>
  <c r="B28" i="10"/>
  <c r="I27" i="10"/>
  <c r="I26" i="10"/>
  <c r="I25" i="10"/>
  <c r="I24" i="10"/>
  <c r="I23" i="10"/>
  <c r="I22" i="10"/>
  <c r="N10" i="10"/>
  <c r="N9" i="10"/>
  <c r="N8" i="10"/>
  <c r="N4" i="10"/>
  <c r="N3" i="10"/>
  <c r="N2" i="10"/>
  <c r="K16" i="1"/>
  <c r="N3" i="7"/>
  <c r="N2" i="7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3" i="6"/>
  <c r="D44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6" i="6"/>
  <c r="D17" i="6"/>
  <c r="D14" i="6"/>
  <c r="D13" i="6"/>
  <c r="D12" i="6"/>
  <c r="D11" i="6"/>
  <c r="B16" i="1"/>
  <c r="G16" i="1"/>
  <c r="F16" i="1"/>
  <c r="E16" i="1"/>
  <c r="D16" i="1"/>
  <c r="C16" i="1"/>
  <c r="B65" i="1"/>
  <c r="C64" i="1" s="1"/>
  <c r="N4" i="7"/>
  <c r="N4" i="4"/>
  <c r="N3" i="4"/>
  <c r="N4" i="3"/>
  <c r="N3" i="3"/>
  <c r="N4" i="2"/>
  <c r="N3" i="2"/>
  <c r="F4" i="5"/>
  <c r="F3" i="5"/>
  <c r="D8" i="6"/>
  <c r="D10" i="6"/>
  <c r="D6" i="6"/>
  <c r="D9" i="6"/>
  <c r="D7" i="6"/>
  <c r="N2" i="4"/>
  <c r="F2" i="5"/>
  <c r="N2" i="2"/>
  <c r="N2" i="3"/>
  <c r="I28" i="10" l="1"/>
  <c r="J16" i="1"/>
  <c r="C59" i="1"/>
  <c r="C63" i="1"/>
  <c r="C61" i="1"/>
  <c r="C60" i="1"/>
  <c r="C62" i="1"/>
</calcChain>
</file>

<file path=xl/comments1.xml><?xml version="1.0" encoding="utf-8"?>
<comments xmlns="http://schemas.openxmlformats.org/spreadsheetml/2006/main">
  <authors>
    <author>Stephen Grace</author>
    <author>grace3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As at 30 May 2012</t>
        </r>
      </text>
    </comment>
    <comment ref="J6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as at 30 May 2012</t>
        </r>
      </text>
    </comment>
    <comment ref="K6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as at 27 Nov 2012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Pubs from 2008 can be submitted to REF</t>
        </r>
      </text>
    </comment>
    <comment ref="A58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This data for 2011 only </t>
        </r>
      </text>
    </comment>
    <comment ref="D73" authorId="1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ePrints Nov12-Aug13</t>
        </r>
      </text>
    </comment>
    <comment ref="A89" authorId="1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Nov12-Aug13, no figures before due to migration to ePrints</t>
        </r>
      </text>
    </comment>
  </commentList>
</comments>
</file>

<file path=xl/comments2.xml><?xml version="1.0" encoding="utf-8"?>
<comments xmlns="http://schemas.openxmlformats.org/spreadsheetml/2006/main">
  <authors>
    <author>Stephen Grace</author>
  </authors>
  <commentList>
    <comment ref="L8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Eprints reports 1322 on 28Nov12, but Dspace said 1297 counted to Sep: I know I've added lots more in past two months!</t>
        </r>
      </text>
    </comment>
  </commentList>
</comments>
</file>

<file path=xl/comments3.xml><?xml version="1.0" encoding="utf-8"?>
<comments xmlns="http://schemas.openxmlformats.org/spreadsheetml/2006/main">
  <authors>
    <author>grace3</author>
  </authors>
  <commentList>
    <comment ref="A9" authorId="0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I use DownloadCount HTML to get these numbers</t>
        </r>
      </text>
    </comment>
    <comment ref="A10" authorId="0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Page views from Google Analytics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Admin/System tools/ Status in eprints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</rPr>
          <t>grace3:</t>
        </r>
        <r>
          <rPr>
            <sz val="8"/>
            <color indexed="81"/>
            <rFont val="Tahoma"/>
            <family val="2"/>
          </rPr>
          <t xml:space="preserve">
Counted eprints added during year, from 1763 to 3362</t>
        </r>
      </text>
    </comment>
  </commentList>
</comments>
</file>

<file path=xl/comments4.xml><?xml version="1.0" encoding="utf-8"?>
<comments xmlns="http://schemas.openxmlformats.org/spreadsheetml/2006/main">
  <authors>
    <author>grace3</author>
  </authors>
  <commentList>
    <comment ref="A3" authorId="0" shapeId="0">
      <text>
        <r>
          <rPr>
            <b/>
            <sz val="9"/>
            <color indexed="81"/>
            <rFont val="Tahoma"/>
            <charset val="1"/>
          </rPr>
          <t>grace3:</t>
        </r>
        <r>
          <rPr>
            <sz val="9"/>
            <color indexed="81"/>
            <rFont val="Tahoma"/>
            <charset val="1"/>
          </rPr>
          <t xml:space="preserve">
Values recalculated YTD using IRStats2 on 2 Sep 2014, which are higher than IRStats</t>
        </r>
      </text>
    </comment>
    <comment ref="I4" authorId="0" shapeId="0">
      <text>
        <r>
          <rPr>
            <b/>
            <sz val="9"/>
            <color indexed="81"/>
            <rFont val="Tahoma"/>
            <charset val="1"/>
          </rPr>
          <t>grace3:</t>
        </r>
        <r>
          <rPr>
            <sz val="9"/>
            <color indexed="81"/>
            <rFont val="Tahoma"/>
            <charset val="1"/>
          </rPr>
          <t xml:space="preserve">
Missing for Aug14 because Google Analytics code missed off redesign</t>
        </r>
      </text>
    </comment>
  </commentList>
</comments>
</file>

<file path=xl/comments5.xml><?xml version="1.0" encoding="utf-8"?>
<comments xmlns="http://schemas.openxmlformats.org/spreadsheetml/2006/main">
  <authors>
    <author>Stephen Grace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Stephen Grace:</t>
        </r>
        <r>
          <rPr>
            <sz val="8"/>
            <color indexed="81"/>
            <rFont val="Tahoma"/>
            <family val="2"/>
          </rPr>
          <t xml:space="preserve">
Data from roar.eprints.org, using Records with Objects as full-text</t>
        </r>
      </text>
    </comment>
  </commentList>
</comments>
</file>

<file path=xl/sharedStrings.xml><?xml version="1.0" encoding="utf-8"?>
<sst xmlns="http://schemas.openxmlformats.org/spreadsheetml/2006/main" count="392" uniqueCount="312">
  <si>
    <t>Date</t>
  </si>
  <si>
    <t>Items added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</si>
  <si>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</si>
  <si>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</si>
  <si>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</si>
  <si>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</si>
  <si>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</si>
  <si>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</si>
  <si>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</si>
  <si>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</si>
  <si>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</si>
  <si>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</si>
  <si>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</si>
  <si>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</si>
  <si>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</si>
  <si>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</si>
  <si>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</si>
  <si>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</si>
  <si>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</si>
  <si>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</si>
  <si>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</si>
  <si>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</si>
  <si>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</si>
  <si>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</si>
  <si>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</si>
  <si>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</si>
  <si>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</si>
  <si>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</si>
  <si>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</si>
  <si>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</si>
  <si>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</si>
  <si>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</si>
  <si>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</si>
  <si>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</si>
  <si>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</si>
  <si>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</si>
  <si>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</si>
  <si>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</si>
  <si>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</si>
  <si>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</si>
  <si>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</si>
  <si>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</si>
  <si>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Month</t>
  </si>
  <si>
    <t>Total</t>
  </si>
  <si>
    <t>ROAR statistics</t>
  </si>
  <si>
    <t>Breakdown by School</t>
  </si>
  <si>
    <t>ADI</t>
  </si>
  <si>
    <t>Cass</t>
  </si>
  <si>
    <t>E-theses</t>
  </si>
  <si>
    <t>Library</t>
  </si>
  <si>
    <t>Business School</t>
  </si>
  <si>
    <t>ACE</t>
  </si>
  <si>
    <t>HSB</t>
  </si>
  <si>
    <t>Psychology</t>
  </si>
  <si>
    <t>Greenwich</t>
  </si>
  <si>
    <t>Westminster</t>
  </si>
  <si>
    <t>Kingston</t>
  </si>
  <si>
    <t>Middlesex</t>
  </si>
  <si>
    <t>UEL</t>
  </si>
  <si>
    <t>Full-text</t>
  </si>
  <si>
    <t>%</t>
  </si>
  <si>
    <t>Comparators</t>
  </si>
  <si>
    <t>Item views</t>
  </si>
  <si>
    <t>Bitstream views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</si>
  <si>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</si>
  <si>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</si>
  <si>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</si>
  <si>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</si>
  <si>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</si>
  <si>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</si>
  <si>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</si>
  <si>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</si>
  <si>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</si>
  <si>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</si>
  <si>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</si>
  <si>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</si>
  <si>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Content type</t>
  </si>
  <si>
    <t>No</t>
  </si>
  <si>
    <t>Articles</t>
  </si>
  <si>
    <t>Book chapters</t>
  </si>
  <si>
    <t>Books</t>
  </si>
  <si>
    <t>Conference procs.</t>
  </si>
  <si>
    <t>Theses</t>
  </si>
  <si>
    <t>Other</t>
  </si>
  <si>
    <t>Total pubs</t>
  </si>
  <si>
    <t>Pre-REF</t>
  </si>
  <si>
    <t>Pre2008</t>
  </si>
  <si>
    <t>REFable</t>
  </si>
  <si>
    <t>Continues below!</t>
  </si>
  <si>
    <t>At 18 May 2012</t>
  </si>
  <si>
    <t>Southampton</t>
  </si>
  <si>
    <t>Glasgow</t>
  </si>
  <si>
    <t>UCL</t>
  </si>
  <si>
    <t>Cambridge</t>
  </si>
  <si>
    <t>United Kingdom</t>
  </si>
  <si>
    <t>United States</t>
  </si>
  <si>
    <t>Australia</t>
  </si>
  <si>
    <t>Canada</t>
  </si>
  <si>
    <t>Germany</t>
  </si>
  <si>
    <t>India</t>
  </si>
  <si>
    <t>Netherlands</t>
  </si>
  <si>
    <t>Malaysia</t>
  </si>
  <si>
    <t>China</t>
  </si>
  <si>
    <t>France</t>
  </si>
  <si>
    <t>LSS</t>
  </si>
  <si>
    <t>At 13 July 2012</t>
  </si>
  <si>
    <t>Warwick</t>
  </si>
  <si>
    <t>LSE</t>
  </si>
  <si>
    <t>Lancaster</t>
  </si>
  <si>
    <t>UEA</t>
  </si>
  <si>
    <t>Strathclyde</t>
  </si>
  <si>
    <t>Bath</t>
  </si>
  <si>
    <t>Sussex</t>
  </si>
  <si>
    <t>Kent</t>
  </si>
  <si>
    <t>Reading</t>
  </si>
  <si>
    <t>OU</t>
  </si>
  <si>
    <t>UWE</t>
  </si>
  <si>
    <t>Salford</t>
  </si>
  <si>
    <t>Bournemouth</t>
  </si>
  <si>
    <t>Cardiff</t>
  </si>
  <si>
    <t>Huddersfield</t>
  </si>
  <si>
    <t>SOAS</t>
  </si>
  <si>
    <t>Loughborough</t>
  </si>
  <si>
    <t>White Rose</t>
  </si>
  <si>
    <t>Durham</t>
  </si>
  <si>
    <t>Imperial</t>
  </si>
  <si>
    <t>Leicester</t>
  </si>
  <si>
    <t>Aberystwyth</t>
  </si>
  <si>
    <t>IoE</t>
  </si>
  <si>
    <t>Brunel</t>
  </si>
  <si>
    <t>Canterbury CC</t>
  </si>
  <si>
    <t>DMU</t>
  </si>
  <si>
    <t>Northumbria</t>
  </si>
  <si>
    <t>Edinburgh</t>
  </si>
  <si>
    <t>MMU</t>
  </si>
  <si>
    <t>Sheffield Hallam</t>
  </si>
  <si>
    <t>Herfordshire</t>
  </si>
  <si>
    <t>Goldsmiths</t>
  </si>
  <si>
    <t>Surrey</t>
  </si>
  <si>
    <t>Cranfield</t>
  </si>
  <si>
    <t>Dundee</t>
  </si>
  <si>
    <t>Birkbeck</t>
  </si>
  <si>
    <t>Napier</t>
  </si>
  <si>
    <t>Central Lancs</t>
  </si>
  <si>
    <t>Lincoln</t>
  </si>
  <si>
    <t>Sch. Pharmacy</t>
  </si>
  <si>
    <t>UAL</t>
  </si>
  <si>
    <t>Northamptonshire</t>
  </si>
  <si>
    <t>UWIC</t>
  </si>
  <si>
    <t>SAS</t>
  </si>
  <si>
    <t>Teesside</t>
  </si>
  <si>
    <t>Bradford</t>
  </si>
  <si>
    <t>Qn Margaret</t>
  </si>
  <si>
    <t>Stirling</t>
  </si>
  <si>
    <t>Essex</t>
  </si>
  <si>
    <t>Exeter</t>
  </si>
  <si>
    <t>Wolverhampton</t>
  </si>
  <si>
    <t>St Andrews</t>
  </si>
  <si>
    <t>LSTM</t>
  </si>
  <si>
    <t>Bristol</t>
  </si>
  <si>
    <t>Worcester</t>
  </si>
  <si>
    <t>Roehampton</t>
  </si>
  <si>
    <t>Conferences at UEL (1)</t>
  </si>
  <si>
    <t>Electronic Theses and Dissertations (118)</t>
  </si>
  <si>
    <t>Theses (UEL users only) (92)</t>
  </si>
  <si>
    <t>Theses (open access) (26)</t>
  </si>
  <si>
    <t>Journals (25)</t>
  </si>
  <si>
    <t>Research in Secondary Teacher Education (25)</t>
  </si>
  <si>
    <t>Schools (1123)</t>
  </si>
  <si>
    <t>Environmental Research Group (7)</t>
  </si>
  <si>
    <t>Institute for Health and Human Development (23)</t>
  </si>
  <si>
    <t>Centre for Institutional Studies (CIS) (32)</t>
  </si>
  <si>
    <t>Centre on Human Rights in Conflict (6)</t>
  </si>
  <si>
    <t>Institute for Research in Child Development (23)</t>
  </si>
  <si>
    <t>Total at 2Nov12</t>
  </si>
  <si>
    <t>Psych</t>
  </si>
  <si>
    <t>RDBS</t>
  </si>
  <si>
    <t>UELconnect</t>
  </si>
  <si>
    <t>These are included in relevant school figures above</t>
  </si>
  <si>
    <t>Dspace above</t>
  </si>
  <si>
    <t>Eprints below</t>
  </si>
  <si>
    <t>??</t>
  </si>
  <si>
    <t>As at 04Dec2012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</si>
  <si>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</si>
  <si>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</si>
  <si>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</si>
  <si>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</si>
  <si>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</si>
  <si>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</si>
  <si>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</si>
  <si>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</si>
  <si>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</si>
  <si>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</si>
  <si>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</si>
  <si>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</si>
  <si>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At 20130101 1332 items in ROAR</t>
  </si>
  <si>
    <t xml:space="preserve">At 20130111 </t>
  </si>
  <si>
    <t>No in 2012</t>
  </si>
  <si>
    <t>No in 2013</t>
  </si>
  <si>
    <t>Downloads</t>
  </si>
  <si>
    <t>Item count</t>
  </si>
  <si>
    <t>At 9 Sep 2013</t>
  </si>
  <si>
    <t>Saidpour, Hossein and Tehranchi, Hassan (2001) ‘DETERMINATION OF VOID CONTENT IN FILAMENT WOUND COMPOSITES’,</t>
  </si>
  <si>
    <t>Saidpour, Hossein (2006) ‘Lightweight high performance materials for car body structures’,</t>
  </si>
  <si>
    <t>Pajek, Przemyslaw and Pimenidis, Elias (2009) ‘Computer Anti-forensics Methods and their Impact on Computer Forensic Investigation’, ICGS3 2009, 5th International Conference. London, Sep 2009.</t>
  </si>
  <si>
    <t>Shareef, Shareef (2011) ‘Analysis of the e-Government stage model evaluation using SWOT-AHP method’,</t>
  </si>
  <si>
    <t>Saidpour, Hossein (2006) ‘Lightweight High Performance Materials for Car Body Structures’,</t>
  </si>
  <si>
    <t>Lindsay, Richard and Charman, D.J. and Everingham, F. and O'Reilly, R.M. and Palmer, M.A. and Rowell, T.A. and Stroud, D.A. (1988) The Flow Country: The peatlands of Caithness and Sutherland. Technical Report. Joint Nature Conservation Committee, Ratcliffe, D.A. and Oswald, P.H. (eds) Peterborough.</t>
  </si>
  <si>
    <t>Briggs, Daniel (2012) ‘Frustrations, urban relations and temptations: contextualising the social disorder in London’, in Briggs, D. (ed.) The English riots of 2011: a summer of discontent. Hampshire: Waterside Press.</t>
  </si>
  <si>
    <t>Petten, Aaron (2012) The Grotesque and/in/through Film. PhD thesis, University of East London.</t>
  </si>
  <si>
    <t>Maunders, Jacob (2012) How do therapists make sense of their reactions towards clients: an interpretative phenomenological analysis. Professional doctorate thesis.</t>
  </si>
  <si>
    <t>http://hdl.handle.net/10552/1508</t>
  </si>
  <si>
    <t>http://hdl.handle.net/10552/1028</t>
  </si>
  <si>
    <t>http://hdl.handle.net/10552/1331</t>
  </si>
  <si>
    <t>http://hdl.handle.net/10552/1314</t>
  </si>
  <si>
    <t>http://hdl.handle.net/10552/1332</t>
  </si>
  <si>
    <t>http://hdl.handle.net/10552/1155</t>
  </si>
  <si>
    <t>http://hdl.handle.net/10552/1626</t>
  </si>
  <si>
    <t>http://hdl.handle.net/10552/1693</t>
  </si>
  <si>
    <t>http://hdl.handle.net/10552/1598</t>
  </si>
  <si>
    <t>Jones, Alison (2012) Working psychologically with female genital mutilation: an exploration of the views of circumcised women in relation to better psychological practice. Professional doctorate thesis.</t>
  </si>
  <si>
    <t>http://hdl.handle.net/10552/1437</t>
  </si>
  <si>
    <t>Downloads by School AY2012</t>
  </si>
  <si>
    <t>Flag</t>
  </si>
  <si>
    <t>Country</t>
  </si>
  <si>
    <t>Japan</t>
  </si>
  <si>
    <t>Sweden</t>
  </si>
  <si>
    <t>Ireland</t>
  </si>
  <si>
    <t>Spain</t>
  </si>
  <si>
    <t>Google Analytics 5Dec2012-31Aug2013</t>
  </si>
  <si>
    <t>19,685 people visited this site</t>
  </si>
  <si>
    <t>Search traffic</t>
  </si>
  <si>
    <t>Referral traffic</t>
  </si>
  <si>
    <t>Direct traffic</t>
  </si>
  <si>
    <t>Iran</t>
  </si>
  <si>
    <t>For Nov12-Aug13</t>
  </si>
  <si>
    <t>Items</t>
  </si>
  <si>
    <t>Average</t>
  </si>
  <si>
    <t>Repository</t>
  </si>
  <si>
    <t>DOIs</t>
  </si>
  <si>
    <t>% with DOIs</t>
  </si>
  <si>
    <t>Aberdeen University Research Archive (AURA)</t>
  </si>
  <si>
    <t>Abertay Research Collections (ARC)</t>
  </si>
  <si>
    <t>BIROn - Birkbeck Institutional Research Online</t>
  </si>
  <si>
    <t>Bath Spa University - ResearchSPAce</t>
  </si>
  <si>
    <t>Bournemouth University BURO</t>
  </si>
  <si>
    <t>CADAIR - Aberystwyth University open access repository</t>
  </si>
  <si>
    <t>City Research Online</t>
  </si>
  <si>
    <t>Cranfield University CERES</t>
  </si>
  <si>
    <t>Edge Hill Research Archive</t>
  </si>
  <si>
    <t>Edinburgh Research Archive (ERA)</t>
  </si>
  <si>
    <t>Glasgow School of Art - RADAR</t>
  </si>
  <si>
    <t>Goldsmiths Research Online</t>
  </si>
  <si>
    <t>Greenwich Academic Literature Archive - GALA</t>
  </si>
  <si>
    <t>Kent Academic Repository - KAR</t>
  </si>
  <si>
    <t>Kingston University Research Repository</t>
  </si>
  <si>
    <t>LSE Research Online</t>
  </si>
  <si>
    <t>LSHTM Research Online</t>
  </si>
  <si>
    <t>Lancaster EPrints</t>
  </si>
  <si>
    <t>Leicester Research Archive</t>
  </si>
  <si>
    <t>Middlesex University Research Repository</t>
  </si>
  <si>
    <t>NERC Open Research Archive - NORA</t>
  </si>
  <si>
    <t>Northumbria Research Link (NRL)</t>
  </si>
  <si>
    <t>ORO: Open University Open Research Online</t>
  </si>
  <si>
    <t>Open Research Exeter (ORE)</t>
  </si>
  <si>
    <t>OpenAIR @ RGU</t>
  </si>
  <si>
    <t>Research@StAndrews:FullText</t>
  </si>
  <si>
    <t>SRO: Sussex Research Online</t>
  </si>
  <si>
    <t>Spiral: Imperial College Digital Repository</t>
  </si>
  <si>
    <t>Strathprints: The University of Strathclyde institutional repository</t>
  </si>
  <si>
    <t>UEA Digital Repository</t>
  </si>
  <si>
    <t>UWE Research Repository</t>
  </si>
  <si>
    <t>University of East London - ROAR</t>
  </si>
  <si>
    <t>University of Huddersfield Repository</t>
  </si>
  <si>
    <t>University of Northampton NECTAR</t>
  </si>
  <si>
    <t>University of Reading CentAUR</t>
  </si>
  <si>
    <t>University of Salford USIR</t>
  </si>
  <si>
    <t>WRAP: Warwick Research Archive Portal</t>
  </si>
  <si>
    <t>Worcester Research and Publications</t>
  </si>
  <si>
    <t>Number of Article DOIs by repository</t>
  </si>
  <si>
    <t>As at 16 Sep 2013</t>
  </si>
  <si>
    <t>Breakdown by School and type of 2013 publications</t>
  </si>
  <si>
    <t>Psy</t>
  </si>
  <si>
    <t>Conference items</t>
  </si>
  <si>
    <t>Monographs</t>
  </si>
  <si>
    <t>Chapters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</si>
  <si>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</si>
  <si>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</si>
  <si>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</si>
  <si>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</si>
  <si>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</si>
  <si>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</si>
  <si>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</si>
  <si>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</si>
  <si>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</si>
  <si>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</si>
  <si>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</si>
  <si>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</si>
  <si>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Total in ROAR</t>
  </si>
  <si>
    <t>Pageviews</t>
  </si>
  <si>
    <t>Total items added during 2013=</t>
  </si>
  <si>
    <t>For month of Aug14</t>
  </si>
  <si>
    <t>The multi-dimensional analysis of social exclusion</t>
  </si>
  <si>
    <t>Hygrothermal performance of hemp based thermal insulation materials in the UK</t>
  </si>
  <si>
    <t>Determination of void content in filament wound composites</t>
  </si>
  <si>
    <t>‘Vaping’ profiles and preferences: an online survey of electronic cigarette users</t>
  </si>
  <si>
    <t>Survivors Online: A netnographic analysis of the emerging role played by the Internet as a source of support for survivors of sexual violence</t>
  </si>
  <si>
    <t>Developing Electronic Government Models for Nigeria: An Analysis</t>
  </si>
  <si>
    <t>Emancipatory research with children in Pupil Referral Units: a Foucauldian perspective on policy and practice</t>
  </si>
  <si>
    <t>Postpartum Psychosis: A Foucauldian analysis of women’s experiences of living with this diagnosis</t>
  </si>
  <si>
    <t>Applicability of Neural Networks to Software Security</t>
  </si>
  <si>
    <t>American Anthropologist Ruth Landes and Race Relations Research in Postwar Britain: A Research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</si>
</sst>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6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1" applyFont="1" applyAlignment="1" applyProtection="1"/>
    <xf numFmtId="3" fontId="0" fillId="0" borderId="0" xfId="0" applyNumberFormat="1"/>
    <xf numFmtId="0" fontId="0" fillId="0" borderId="0" xfId="0" applyAlignment="1">
      <alignment wrapText="1"/>
    </xf>
    <xf numFmtId="21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left" indent="1"/>
    </xf>
    <xf numFmtId="0" fontId="1" fillId="0" borderId="0" xfId="1" applyAlignment="1" applyProtection="1">
      <alignment horizontal="left" indent="2"/>
    </xf>
    <xf numFmtId="0" fontId="1" fillId="0" borderId="0" xfId="1" applyAlignment="1" applyProtection="1">
      <alignment horizontal="left" indent="3"/>
    </xf>
    <xf numFmtId="0" fontId="1" fillId="0" borderId="0" xfId="1" applyAlignment="1" applyProtection="1">
      <alignment horizontal="left" indent="4"/>
    </xf>
    <xf numFmtId="0" fontId="6" fillId="0" borderId="0" xfId="0" applyFont="1"/>
    <xf numFmtId="0" fontId="0" fillId="0" borderId="0" xfId="0" applyAlignment="1">
      <alignment wrapText="1"/>
    </xf>
    <xf numFmtId="17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1" applyAlignment="1" applyProtection="1"/>
    <xf numFmtId="9" fontId="0" fillId="0" borderId="0" xfId="0" applyNumberFormat="1"/>
    <xf numFmtId="10" fontId="0" fillId="0" borderId="0" xfId="0" applyNumberFormat="1"/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1" applyAlignment="1" applyProtection="1">
      <alignment vertical="center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421159223831724E-2"/>
          <c:y val="0.15423678652993481"/>
          <c:w val="0.87087270341207978"/>
          <c:h val="0.5941477107028285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Summary!$A$7:$A$15</c:f>
              <c:strCache>
                <c:ptCount val="9"/>
                <c:pt idx="0">
                  <c:v>ACE</c:v>
                </c:pt>
                <c:pt idx="1">
                  <c:v>LSS</c:v>
                </c:pt>
                <c:pt idx="2">
                  <c:v>Psychology</c:v>
                </c:pt>
                <c:pt idx="3">
                  <c:v>E-theses</c:v>
                </c:pt>
                <c:pt idx="4">
                  <c:v>HSB</c:v>
                </c:pt>
                <c:pt idx="5">
                  <c:v>ADI</c:v>
                </c:pt>
                <c:pt idx="6">
                  <c:v>Cass</c:v>
                </c:pt>
                <c:pt idx="7">
                  <c:v>Library</c:v>
                </c:pt>
                <c:pt idx="8">
                  <c:v>Business School</c:v>
                </c:pt>
              </c:strCache>
            </c:strRef>
          </c:cat>
          <c:val>
            <c:numRef>
              <c:f>Summary!$K$7:$K$15</c:f>
              <c:numCache>
                <c:formatCode>General</c:formatCode>
                <c:ptCount val="9"/>
                <c:pt idx="0">
                  <c:v>480</c:v>
                </c:pt>
                <c:pt idx="1">
                  <c:v>269</c:v>
                </c:pt>
                <c:pt idx="2">
                  <c:v>180</c:v>
                </c:pt>
                <c:pt idx="3">
                  <c:v>120</c:v>
                </c:pt>
                <c:pt idx="4">
                  <c:v>95</c:v>
                </c:pt>
                <c:pt idx="5">
                  <c:v>67</c:v>
                </c:pt>
                <c:pt idx="6">
                  <c:v>66</c:v>
                </c:pt>
                <c:pt idx="7">
                  <c:v>16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720464"/>
        <c:axId val="218720856"/>
      </c:barChart>
      <c:catAx>
        <c:axId val="21872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8720856"/>
        <c:crosses val="autoZero"/>
        <c:auto val="1"/>
        <c:lblAlgn val="ctr"/>
        <c:lblOffset val="100"/>
        <c:noMultiLvlLbl val="0"/>
      </c:catAx>
      <c:valAx>
        <c:axId val="218720856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crossAx val="21872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835" l="0.70866141732284182" r="0.70866141732284182" t="0.74803149606299835" header="0.31496062992126561" footer="0.31496062992126561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'2013'!$B$28:$H$28</c:f>
              <c:numCache>
                <c:formatCode>General</c:formatCode>
                <c:ptCount val="7"/>
                <c:pt idx="0">
                  <c:v>21</c:v>
                </c:pt>
                <c:pt idx="1">
                  <c:v>19</c:v>
                </c:pt>
                <c:pt idx="2">
                  <c:v>40</c:v>
                </c:pt>
                <c:pt idx="3">
                  <c:v>34</c:v>
                </c:pt>
                <c:pt idx="4">
                  <c:v>37</c:v>
                </c:pt>
                <c:pt idx="5">
                  <c:v>89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Pub Types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'2013'!$A$22:$A$27</c:f>
              <c:strCache>
                <c:ptCount val="6"/>
                <c:pt idx="0">
                  <c:v>Articles</c:v>
                </c:pt>
                <c:pt idx="1">
                  <c:v>Chapters</c:v>
                </c:pt>
                <c:pt idx="2">
                  <c:v>Books</c:v>
                </c:pt>
                <c:pt idx="3">
                  <c:v>Conference items</c:v>
                </c:pt>
                <c:pt idx="4">
                  <c:v>Monographs</c:v>
                </c:pt>
                <c:pt idx="5">
                  <c:v>Theses</c:v>
                </c:pt>
              </c:strCache>
            </c:strRef>
          </c:cat>
          <c:val>
            <c:numRef>
              <c:f>'2013'!$I$22:$I$27</c:f>
              <c:numCache>
                <c:formatCode>General</c:formatCode>
                <c:ptCount val="6"/>
                <c:pt idx="0">
                  <c:v>108</c:v>
                </c:pt>
                <c:pt idx="1">
                  <c:v>13</c:v>
                </c:pt>
                <c:pt idx="2">
                  <c:v>1</c:v>
                </c:pt>
                <c:pt idx="3">
                  <c:v>42</c:v>
                </c:pt>
                <c:pt idx="4">
                  <c:v>7</c:v>
                </c:pt>
                <c:pt idx="5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Theses by School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'2013'!$B$27:$H$27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49</c:v>
                </c:pt>
                <c:pt idx="6">
                  <c:v>2</c:v>
                </c:pt>
              </c:numCache>
            </c:numRef>
          </c:val>
        </c:ser>
        <c:ser>
          <c:idx val="0"/>
          <c:order val="0"/>
          <c:tx>
            <c:v>Pub Types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'2013'!$I$22:$I$27</c:f>
              <c:numCache>
                <c:formatCode>General</c:formatCode>
                <c:ptCount val="6"/>
                <c:pt idx="0">
                  <c:v>108</c:v>
                </c:pt>
                <c:pt idx="1">
                  <c:v>13</c:v>
                </c:pt>
                <c:pt idx="2">
                  <c:v>1</c:v>
                </c:pt>
                <c:pt idx="3">
                  <c:v>42</c:v>
                </c:pt>
                <c:pt idx="4">
                  <c:v>7</c:v>
                </c:pt>
                <c:pt idx="5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2013 publications</c:v>
          </c:tx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'2013'!$B$28:$H$28</c:f>
              <c:numCache>
                <c:formatCode>General</c:formatCode>
                <c:ptCount val="7"/>
                <c:pt idx="0">
                  <c:v>21</c:v>
                </c:pt>
                <c:pt idx="1">
                  <c:v>19</c:v>
                </c:pt>
                <c:pt idx="2">
                  <c:v>40</c:v>
                </c:pt>
                <c:pt idx="3">
                  <c:v>34</c:v>
                </c:pt>
                <c:pt idx="4">
                  <c:v>37</c:v>
                </c:pt>
                <c:pt idx="5">
                  <c:v>89</c:v>
                </c:pt>
                <c:pt idx="6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57072"/>
        <c:axId val="220357464"/>
      </c:lineChart>
      <c:catAx>
        <c:axId val="220357072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20357464"/>
        <c:crosses val="autoZero"/>
        <c:auto val="1"/>
        <c:lblAlgn val="ctr"/>
        <c:lblOffset val="100"/>
        <c:noMultiLvlLbl val="0"/>
      </c:catAx>
      <c:valAx>
        <c:axId val="2203574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2035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Total</c:v>
          </c:tx>
          <c:invertIfNegative val="0"/>
          <c:cat>
            <c:strRef>
              <c:f>Comparators!$A$6:$A$10</c:f>
              <c:strCache>
                <c:ptCount val="5"/>
                <c:pt idx="0">
                  <c:v>UEL</c:v>
                </c:pt>
                <c:pt idx="1">
                  <c:v>Greenwich</c:v>
                </c:pt>
                <c:pt idx="2">
                  <c:v>Middlesex</c:v>
                </c:pt>
                <c:pt idx="3">
                  <c:v>Kingston</c:v>
                </c:pt>
                <c:pt idx="4">
                  <c:v>Westminster</c:v>
                </c:pt>
              </c:strCache>
            </c:strRef>
          </c:cat>
          <c:val>
            <c:numRef>
              <c:f>Comparators!$B$6:$B$10</c:f>
              <c:numCache>
                <c:formatCode>General</c:formatCode>
                <c:ptCount val="5"/>
                <c:pt idx="0">
                  <c:v>1283</c:v>
                </c:pt>
                <c:pt idx="1">
                  <c:v>5611</c:v>
                </c:pt>
                <c:pt idx="2">
                  <c:v>7704</c:v>
                </c:pt>
                <c:pt idx="3">
                  <c:v>17759</c:v>
                </c:pt>
                <c:pt idx="4">
                  <c:v>20686</c:v>
                </c:pt>
              </c:numCache>
            </c:numRef>
          </c:val>
        </c:ser>
        <c:ser>
          <c:idx val="1"/>
          <c:order val="1"/>
          <c:tx>
            <c:v>Full-text</c:v>
          </c:tx>
          <c:invertIfNegative val="0"/>
          <c:cat>
            <c:strRef>
              <c:f>Comparators!$A$6:$A$10</c:f>
              <c:strCache>
                <c:ptCount val="5"/>
                <c:pt idx="0">
                  <c:v>UEL</c:v>
                </c:pt>
                <c:pt idx="1">
                  <c:v>Greenwich</c:v>
                </c:pt>
                <c:pt idx="2">
                  <c:v>Middlesex</c:v>
                </c:pt>
                <c:pt idx="3">
                  <c:v>Kingston</c:v>
                </c:pt>
                <c:pt idx="4">
                  <c:v>Westminster</c:v>
                </c:pt>
              </c:strCache>
            </c:strRef>
          </c:cat>
          <c:val>
            <c:numRef>
              <c:f>Comparators!$C$6:$C$10</c:f>
              <c:numCache>
                <c:formatCode>General</c:formatCode>
                <c:ptCount val="5"/>
                <c:pt idx="0">
                  <c:v>1187</c:v>
                </c:pt>
                <c:pt idx="1">
                  <c:v>770</c:v>
                </c:pt>
                <c:pt idx="2">
                  <c:v>1710</c:v>
                </c:pt>
                <c:pt idx="3">
                  <c:v>806</c:v>
                </c:pt>
                <c:pt idx="4">
                  <c:v>1104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358248"/>
        <c:axId val="220358640"/>
        <c:axId val="0"/>
      </c:bar3DChart>
      <c:catAx>
        <c:axId val="2203582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0358640"/>
        <c:crosses val="autoZero"/>
        <c:auto val="1"/>
        <c:lblAlgn val="ctr"/>
        <c:lblOffset val="100"/>
        <c:noMultiLvlLbl val="0"/>
      </c:catAx>
      <c:valAx>
        <c:axId val="2203586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0358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Items</c:v>
          </c:tx>
          <c:invertIfNegative val="0"/>
          <c:cat>
            <c:strRef>
              <c:f>Comparators!$A$17:$A$26</c:f>
              <c:strCache>
                <c:ptCount val="10"/>
                <c:pt idx="0">
                  <c:v>Cambridge</c:v>
                </c:pt>
                <c:pt idx="1">
                  <c:v>Southampton</c:v>
                </c:pt>
                <c:pt idx="2">
                  <c:v>Glasgow</c:v>
                </c:pt>
                <c:pt idx="3">
                  <c:v>Warwick</c:v>
                </c:pt>
                <c:pt idx="4">
                  <c:v>LSE</c:v>
                </c:pt>
                <c:pt idx="5">
                  <c:v>Lancaster</c:v>
                </c:pt>
                <c:pt idx="6">
                  <c:v>UEA</c:v>
                </c:pt>
                <c:pt idx="7">
                  <c:v>Strathclyde</c:v>
                </c:pt>
                <c:pt idx="8">
                  <c:v>Bath</c:v>
                </c:pt>
                <c:pt idx="9">
                  <c:v>Sussex</c:v>
                </c:pt>
              </c:strCache>
            </c:strRef>
          </c:cat>
          <c:val>
            <c:numRef>
              <c:f>Comparators!$B$17:$B$26</c:f>
              <c:numCache>
                <c:formatCode>General</c:formatCode>
                <c:ptCount val="10"/>
                <c:pt idx="0">
                  <c:v>214876</c:v>
                </c:pt>
                <c:pt idx="1">
                  <c:v>82770</c:v>
                </c:pt>
                <c:pt idx="2">
                  <c:v>48201</c:v>
                </c:pt>
                <c:pt idx="3">
                  <c:v>43869</c:v>
                </c:pt>
                <c:pt idx="4">
                  <c:v>31359</c:v>
                </c:pt>
                <c:pt idx="5">
                  <c:v>30620</c:v>
                </c:pt>
                <c:pt idx="6">
                  <c:v>26472</c:v>
                </c:pt>
                <c:pt idx="7">
                  <c:v>24219</c:v>
                </c:pt>
                <c:pt idx="8">
                  <c:v>24058</c:v>
                </c:pt>
                <c:pt idx="9">
                  <c:v>23103</c:v>
                </c:pt>
              </c:numCache>
            </c:numRef>
          </c:val>
        </c:ser>
        <c:ser>
          <c:idx val="1"/>
          <c:order val="1"/>
          <c:tx>
            <c:v>OA</c:v>
          </c:tx>
          <c:invertIfNegative val="0"/>
          <c:cat>
            <c:strRef>
              <c:f>Comparators!$A$17:$A$26</c:f>
              <c:strCache>
                <c:ptCount val="10"/>
                <c:pt idx="0">
                  <c:v>Cambridge</c:v>
                </c:pt>
                <c:pt idx="1">
                  <c:v>Southampton</c:v>
                </c:pt>
                <c:pt idx="2">
                  <c:v>Glasgow</c:v>
                </c:pt>
                <c:pt idx="3">
                  <c:v>Warwick</c:v>
                </c:pt>
                <c:pt idx="4">
                  <c:v>LSE</c:v>
                </c:pt>
                <c:pt idx="5">
                  <c:v>Lancaster</c:v>
                </c:pt>
                <c:pt idx="6">
                  <c:v>UEA</c:v>
                </c:pt>
                <c:pt idx="7">
                  <c:v>Strathclyde</c:v>
                </c:pt>
                <c:pt idx="8">
                  <c:v>Bath</c:v>
                </c:pt>
                <c:pt idx="9">
                  <c:v>Sussex</c:v>
                </c:pt>
              </c:strCache>
            </c:strRef>
          </c:cat>
          <c:val>
            <c:numRef>
              <c:f>Comparators!$C$17:$C$26</c:f>
              <c:numCache>
                <c:formatCode>General</c:formatCode>
                <c:ptCount val="10"/>
                <c:pt idx="0">
                  <c:v>1257</c:v>
                </c:pt>
                <c:pt idx="1">
                  <c:v>17071</c:v>
                </c:pt>
                <c:pt idx="2">
                  <c:v>3008</c:v>
                </c:pt>
                <c:pt idx="3">
                  <c:v>5895</c:v>
                </c:pt>
                <c:pt idx="4">
                  <c:v>2683</c:v>
                </c:pt>
                <c:pt idx="5">
                  <c:v>3649</c:v>
                </c:pt>
                <c:pt idx="6">
                  <c:v>1158</c:v>
                </c:pt>
                <c:pt idx="7">
                  <c:v>4695</c:v>
                </c:pt>
                <c:pt idx="8">
                  <c:v>1054</c:v>
                </c:pt>
                <c:pt idx="9">
                  <c:v>1025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0359424"/>
        <c:axId val="220359816"/>
        <c:axId val="0"/>
      </c:bar3DChart>
      <c:catAx>
        <c:axId val="220359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20359816"/>
        <c:crosses val="autoZero"/>
        <c:auto val="1"/>
        <c:lblAlgn val="ctr"/>
        <c:lblOffset val="100"/>
        <c:noMultiLvlLbl val="0"/>
      </c:catAx>
      <c:valAx>
        <c:axId val="2203598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0359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Items</c:v>
          </c:tx>
          <c:invertIfNegative val="0"/>
          <c:cat>
            <c:strRef>
              <c:f>Comparators!$A$16:$A$25</c:f>
              <c:strCache>
                <c:ptCount val="10"/>
                <c:pt idx="0">
                  <c:v>UCL</c:v>
                </c:pt>
                <c:pt idx="1">
                  <c:v>Cambridge</c:v>
                </c:pt>
                <c:pt idx="2">
                  <c:v>Southampton</c:v>
                </c:pt>
                <c:pt idx="3">
                  <c:v>Glasgow</c:v>
                </c:pt>
                <c:pt idx="4">
                  <c:v>Warwick</c:v>
                </c:pt>
                <c:pt idx="5">
                  <c:v>LSE</c:v>
                </c:pt>
                <c:pt idx="6">
                  <c:v>Lancaster</c:v>
                </c:pt>
                <c:pt idx="7">
                  <c:v>UEA</c:v>
                </c:pt>
                <c:pt idx="8">
                  <c:v>Strathclyde</c:v>
                </c:pt>
                <c:pt idx="9">
                  <c:v>Bath</c:v>
                </c:pt>
              </c:strCache>
            </c:strRef>
          </c:cat>
          <c:val>
            <c:numRef>
              <c:f>Comparators!$B$16:$B$25</c:f>
              <c:numCache>
                <c:formatCode>General</c:formatCode>
                <c:ptCount val="10"/>
                <c:pt idx="0">
                  <c:v>244164</c:v>
                </c:pt>
                <c:pt idx="1">
                  <c:v>214876</c:v>
                </c:pt>
                <c:pt idx="2">
                  <c:v>82770</c:v>
                </c:pt>
                <c:pt idx="3">
                  <c:v>48201</c:v>
                </c:pt>
                <c:pt idx="4">
                  <c:v>43869</c:v>
                </c:pt>
                <c:pt idx="5">
                  <c:v>31359</c:v>
                </c:pt>
                <c:pt idx="6">
                  <c:v>30620</c:v>
                </c:pt>
                <c:pt idx="7">
                  <c:v>26472</c:v>
                </c:pt>
                <c:pt idx="8">
                  <c:v>24219</c:v>
                </c:pt>
                <c:pt idx="9">
                  <c:v>24058</c:v>
                </c:pt>
              </c:numCache>
            </c:numRef>
          </c:val>
        </c:ser>
        <c:ser>
          <c:idx val="1"/>
          <c:order val="1"/>
          <c:tx>
            <c:v>OA</c:v>
          </c:tx>
          <c:invertIfNegative val="0"/>
          <c:cat>
            <c:strRef>
              <c:f>Comparators!$A$16:$A$25</c:f>
              <c:strCache>
                <c:ptCount val="10"/>
                <c:pt idx="0">
                  <c:v>UCL</c:v>
                </c:pt>
                <c:pt idx="1">
                  <c:v>Cambridge</c:v>
                </c:pt>
                <c:pt idx="2">
                  <c:v>Southampton</c:v>
                </c:pt>
                <c:pt idx="3">
                  <c:v>Glasgow</c:v>
                </c:pt>
                <c:pt idx="4">
                  <c:v>Warwick</c:v>
                </c:pt>
                <c:pt idx="5">
                  <c:v>LSE</c:v>
                </c:pt>
                <c:pt idx="6">
                  <c:v>Lancaster</c:v>
                </c:pt>
                <c:pt idx="7">
                  <c:v>UEA</c:v>
                </c:pt>
                <c:pt idx="8">
                  <c:v>Strathclyde</c:v>
                </c:pt>
                <c:pt idx="9">
                  <c:v>Bath</c:v>
                </c:pt>
              </c:strCache>
            </c:strRef>
          </c:cat>
          <c:val>
            <c:numRef>
              <c:f>Comparators!$C$16:$C$25</c:f>
              <c:numCache>
                <c:formatCode>General</c:formatCode>
                <c:ptCount val="10"/>
                <c:pt idx="0">
                  <c:v>1</c:v>
                </c:pt>
                <c:pt idx="1">
                  <c:v>1257</c:v>
                </c:pt>
                <c:pt idx="2">
                  <c:v>17071</c:v>
                </c:pt>
                <c:pt idx="3">
                  <c:v>3008</c:v>
                </c:pt>
                <c:pt idx="4">
                  <c:v>5895</c:v>
                </c:pt>
                <c:pt idx="5">
                  <c:v>2683</c:v>
                </c:pt>
                <c:pt idx="6">
                  <c:v>3649</c:v>
                </c:pt>
                <c:pt idx="7">
                  <c:v>1158</c:v>
                </c:pt>
                <c:pt idx="8">
                  <c:v>4695</c:v>
                </c:pt>
                <c:pt idx="9">
                  <c:v>1054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60600"/>
        <c:axId val="220103488"/>
      </c:barChart>
      <c:catAx>
        <c:axId val="220360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103488"/>
        <c:crosses val="autoZero"/>
        <c:auto val="1"/>
        <c:lblAlgn val="ctr"/>
        <c:lblOffset val="100"/>
        <c:noMultiLvlLbl val="0"/>
      </c:catAx>
      <c:valAx>
        <c:axId val="220103488"/>
        <c:scaling>
          <c:orientation val="minMax"/>
          <c:max val="25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60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'Nov12'!$A$11:$A$19</c:f>
              <c:strCache>
                <c:ptCount val="9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Psych</c:v>
                </c:pt>
                <c:pt idx="6">
                  <c:v>RDBS</c:v>
                </c:pt>
                <c:pt idx="7">
                  <c:v>UELconnect</c:v>
                </c:pt>
                <c:pt idx="8">
                  <c:v>Library</c:v>
                </c:pt>
              </c:strCache>
            </c:strRef>
          </c:cat>
          <c:val>
            <c:numRef>
              <c:f>'Nov12'!$B$11:$B$19</c:f>
              <c:numCache>
                <c:formatCode>General</c:formatCode>
                <c:ptCount val="9"/>
                <c:pt idx="0">
                  <c:v>479</c:v>
                </c:pt>
                <c:pt idx="1">
                  <c:v>66</c:v>
                </c:pt>
                <c:pt idx="2">
                  <c:v>44</c:v>
                </c:pt>
                <c:pt idx="3">
                  <c:v>89</c:v>
                </c:pt>
                <c:pt idx="4">
                  <c:v>261</c:v>
                </c:pt>
                <c:pt idx="5">
                  <c:v>172</c:v>
                </c:pt>
                <c:pt idx="6">
                  <c:v>9</c:v>
                </c:pt>
                <c:pt idx="7">
                  <c:v>3</c:v>
                </c:pt>
                <c:pt idx="8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4272"/>
        <c:axId val="220104664"/>
      </c:barChart>
      <c:catAx>
        <c:axId val="220104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104664"/>
        <c:crosses val="autoZero"/>
        <c:auto val="1"/>
        <c:lblAlgn val="ctr"/>
        <c:lblOffset val="100"/>
        <c:noMultiLvlLbl val="0"/>
      </c:catAx>
      <c:valAx>
        <c:axId val="220104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104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cat>
            <c:numRef>
              <c:f>Summary!$C$1:$H$1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Summary!$C$3:$H$3</c:f>
              <c:numCache>
                <c:formatCode>General</c:formatCode>
                <c:ptCount val="6"/>
                <c:pt idx="0">
                  <c:v>38</c:v>
                </c:pt>
                <c:pt idx="1">
                  <c:v>15390</c:v>
                </c:pt>
                <c:pt idx="2">
                  <c:v>78277</c:v>
                </c:pt>
                <c:pt idx="3">
                  <c:v>90204</c:v>
                </c:pt>
                <c:pt idx="4">
                  <c:v>121535</c:v>
                </c:pt>
                <c:pt idx="5">
                  <c:v>74352</c:v>
                </c:pt>
              </c:numCache>
            </c:numRef>
          </c:val>
          <c:smooth val="0"/>
        </c:ser>
        <c:ser>
          <c:idx val="2"/>
          <c:order val="1"/>
          <c:cat>
            <c:numRef>
              <c:f>Summary!$C$1:$H$1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Summary!$C$4:$H$4</c:f>
              <c:numCache>
                <c:formatCode>General</c:formatCode>
                <c:ptCount val="6"/>
                <c:pt idx="0">
                  <c:v>98</c:v>
                </c:pt>
                <c:pt idx="1">
                  <c:v>21900</c:v>
                </c:pt>
                <c:pt idx="2">
                  <c:v>129462</c:v>
                </c:pt>
                <c:pt idx="3">
                  <c:v>139582</c:v>
                </c:pt>
                <c:pt idx="4">
                  <c:v>137232</c:v>
                </c:pt>
                <c:pt idx="5">
                  <c:v>113474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21640"/>
        <c:axId val="218722032"/>
      </c:lineChart>
      <c:dateAx>
        <c:axId val="21872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722032"/>
        <c:crosses val="autoZero"/>
        <c:auto val="0"/>
        <c:lblOffset val="100"/>
        <c:baseTimeUnit val="days"/>
      </c:dateAx>
      <c:valAx>
        <c:axId val="218722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721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25453961112028"/>
          <c:y val="0.66628280839895015"/>
          <c:w val="0.11526732627809279"/>
          <c:h val="0.16743438320209986"/>
        </c:manualLayout>
      </c:layout>
      <c:overlay val="1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000000000000001E-2"/>
          <c:y val="5.0925925925925923E-2"/>
          <c:w val="0.67019575678041265"/>
          <c:h val="0.89814814814814814"/>
        </c:manualLayout>
      </c:layout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Summary!$A$59:$A$64</c:f>
              <c:strCache>
                <c:ptCount val="6"/>
                <c:pt idx="0">
                  <c:v>Articles</c:v>
                </c:pt>
                <c:pt idx="1">
                  <c:v>Book chapters</c:v>
                </c:pt>
                <c:pt idx="2">
                  <c:v>Books</c:v>
                </c:pt>
                <c:pt idx="3">
                  <c:v>Conference procs.</c:v>
                </c:pt>
                <c:pt idx="4">
                  <c:v>Theses</c:v>
                </c:pt>
                <c:pt idx="5">
                  <c:v>Other</c:v>
                </c:pt>
              </c:strCache>
            </c:strRef>
          </c:cat>
          <c:val>
            <c:numRef>
              <c:f>Summary!$B$59:$B$64</c:f>
              <c:numCache>
                <c:formatCode>General</c:formatCode>
                <c:ptCount val="6"/>
                <c:pt idx="0">
                  <c:v>39</c:v>
                </c:pt>
                <c:pt idx="1">
                  <c:v>9</c:v>
                </c:pt>
                <c:pt idx="2">
                  <c:v>1</c:v>
                </c:pt>
                <c:pt idx="3">
                  <c:v>9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Visits by Country (n=19649)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Summary!$C$74:$C$88</c:f>
              <c:strCache>
                <c:ptCount val="15"/>
                <c:pt idx="0">
                  <c:v>United Kingdom</c:v>
                </c:pt>
                <c:pt idx="1">
                  <c:v>United States</c:v>
                </c:pt>
                <c:pt idx="2">
                  <c:v>India</c:v>
                </c:pt>
                <c:pt idx="3">
                  <c:v>France</c:v>
                </c:pt>
                <c:pt idx="4">
                  <c:v>Germany</c:v>
                </c:pt>
                <c:pt idx="5">
                  <c:v>Canada</c:v>
                </c:pt>
                <c:pt idx="6">
                  <c:v>Australia</c:v>
                </c:pt>
                <c:pt idx="7">
                  <c:v>China</c:v>
                </c:pt>
                <c:pt idx="8">
                  <c:v>Japan</c:v>
                </c:pt>
                <c:pt idx="9">
                  <c:v>Malaysia</c:v>
                </c:pt>
                <c:pt idx="10">
                  <c:v>Sweden</c:v>
                </c:pt>
                <c:pt idx="11">
                  <c:v>Iran</c:v>
                </c:pt>
                <c:pt idx="12">
                  <c:v>Ireland</c:v>
                </c:pt>
                <c:pt idx="13">
                  <c:v>Spain</c:v>
                </c:pt>
                <c:pt idx="14">
                  <c:v>Netherlands</c:v>
                </c:pt>
              </c:strCache>
            </c:strRef>
          </c:cat>
          <c:val>
            <c:numRef>
              <c:f>Summary!$D$74:$D$88</c:f>
              <c:numCache>
                <c:formatCode>General</c:formatCode>
                <c:ptCount val="15"/>
                <c:pt idx="0">
                  <c:v>10222</c:v>
                </c:pt>
                <c:pt idx="1">
                  <c:v>6336</c:v>
                </c:pt>
                <c:pt idx="2">
                  <c:v>1680</c:v>
                </c:pt>
                <c:pt idx="3">
                  <c:v>1656</c:v>
                </c:pt>
                <c:pt idx="4">
                  <c:v>1199</c:v>
                </c:pt>
                <c:pt idx="5">
                  <c:v>963</c:v>
                </c:pt>
                <c:pt idx="6">
                  <c:v>836</c:v>
                </c:pt>
                <c:pt idx="7">
                  <c:v>654</c:v>
                </c:pt>
                <c:pt idx="8">
                  <c:v>535</c:v>
                </c:pt>
                <c:pt idx="9">
                  <c:v>478</c:v>
                </c:pt>
                <c:pt idx="10">
                  <c:v>455</c:v>
                </c:pt>
                <c:pt idx="11">
                  <c:v>418</c:v>
                </c:pt>
                <c:pt idx="12">
                  <c:v>395</c:v>
                </c:pt>
                <c:pt idx="13">
                  <c:v>335</c:v>
                </c:pt>
                <c:pt idx="14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Downloads by School</c:v>
          </c:tx>
          <c:cat>
            <c:strRef>
              <c:f>Summary!$A$90:$A$97</c:f>
              <c:strCache>
                <c:ptCount val="8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Library</c:v>
                </c:pt>
                <c:pt idx="5">
                  <c:v>LSS</c:v>
                </c:pt>
                <c:pt idx="6">
                  <c:v>Psychology</c:v>
                </c:pt>
                <c:pt idx="7">
                  <c:v>RDBS</c:v>
                </c:pt>
              </c:strCache>
            </c:strRef>
          </c:cat>
          <c:val>
            <c:numRef>
              <c:f>Summary!$B$90:$B$97</c:f>
              <c:numCache>
                <c:formatCode>General</c:formatCode>
                <c:ptCount val="8"/>
                <c:pt idx="0">
                  <c:v>11061</c:v>
                </c:pt>
                <c:pt idx="1">
                  <c:v>1851</c:v>
                </c:pt>
                <c:pt idx="2">
                  <c:v>1631</c:v>
                </c:pt>
                <c:pt idx="3">
                  <c:v>1131</c:v>
                </c:pt>
                <c:pt idx="4">
                  <c:v>291</c:v>
                </c:pt>
                <c:pt idx="5">
                  <c:v>6014</c:v>
                </c:pt>
                <c:pt idx="6">
                  <c:v>5709</c:v>
                </c:pt>
                <c:pt idx="7">
                  <c:v>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793576"/>
        <c:axId val="219793968"/>
      </c:lineChart>
      <c:catAx>
        <c:axId val="21979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793968"/>
        <c:crosses val="autoZero"/>
        <c:auto val="1"/>
        <c:lblAlgn val="ctr"/>
        <c:lblOffset val="100"/>
        <c:noMultiLvlLbl val="0"/>
      </c:catAx>
      <c:valAx>
        <c:axId val="21979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93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Items in ROAR</c:v>
          </c:tx>
          <c:marker>
            <c:symbol val="none"/>
          </c:marker>
          <c:cat>
            <c:strRef>
              <c:f>Summary!$A$90:$A$97</c:f>
              <c:strCache>
                <c:ptCount val="8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Library</c:v>
                </c:pt>
                <c:pt idx="5">
                  <c:v>LSS</c:v>
                </c:pt>
                <c:pt idx="6">
                  <c:v>Psychology</c:v>
                </c:pt>
                <c:pt idx="7">
                  <c:v>RDBS</c:v>
                </c:pt>
              </c:strCache>
            </c:strRef>
          </c:cat>
          <c:val>
            <c:numRef>
              <c:f>Summary!$C$90:$C$97</c:f>
              <c:numCache>
                <c:formatCode>General</c:formatCode>
                <c:ptCount val="8"/>
                <c:pt idx="0">
                  <c:v>496</c:v>
                </c:pt>
                <c:pt idx="1">
                  <c:v>92</c:v>
                </c:pt>
                <c:pt idx="2">
                  <c:v>125</c:v>
                </c:pt>
                <c:pt idx="3">
                  <c:v>121</c:v>
                </c:pt>
                <c:pt idx="4">
                  <c:v>19</c:v>
                </c:pt>
                <c:pt idx="5">
                  <c:v>312</c:v>
                </c:pt>
                <c:pt idx="6">
                  <c:v>255</c:v>
                </c:pt>
                <c:pt idx="7">
                  <c:v>17</c:v>
                </c:pt>
              </c:numCache>
            </c:numRef>
          </c:val>
          <c:smooth val="0"/>
        </c:ser>
        <c:ser>
          <c:idx val="1"/>
          <c:order val="1"/>
          <c:tx>
            <c:v>Avg. downloads</c:v>
          </c:tx>
          <c:marker>
            <c:symbol val="none"/>
          </c:marker>
          <c:cat>
            <c:strRef>
              <c:f>Summary!$A$90:$A$97</c:f>
              <c:strCache>
                <c:ptCount val="8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Library</c:v>
                </c:pt>
                <c:pt idx="5">
                  <c:v>LSS</c:v>
                </c:pt>
                <c:pt idx="6">
                  <c:v>Psychology</c:v>
                </c:pt>
                <c:pt idx="7">
                  <c:v>RDBS</c:v>
                </c:pt>
              </c:strCache>
            </c:strRef>
          </c:cat>
          <c:val>
            <c:numRef>
              <c:f>Summary!$D$90:$D$97</c:f>
              <c:numCache>
                <c:formatCode>General</c:formatCode>
                <c:ptCount val="8"/>
                <c:pt idx="0">
                  <c:v>22.3</c:v>
                </c:pt>
                <c:pt idx="1">
                  <c:v>20.100000000000001</c:v>
                </c:pt>
                <c:pt idx="2">
                  <c:v>13</c:v>
                </c:pt>
                <c:pt idx="3">
                  <c:v>9.3000000000000007</c:v>
                </c:pt>
                <c:pt idx="4">
                  <c:v>15.3</c:v>
                </c:pt>
                <c:pt idx="5">
                  <c:v>19.3</c:v>
                </c:pt>
                <c:pt idx="6">
                  <c:v>22.4</c:v>
                </c:pt>
                <c:pt idx="7">
                  <c:v>13.9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604432"/>
        <c:axId val="219604824"/>
      </c:lineChart>
      <c:catAx>
        <c:axId val="21960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0"/>
        </c:spPr>
        <c:crossAx val="219604824"/>
        <c:crosses val="autoZero"/>
        <c:auto val="1"/>
        <c:lblAlgn val="ctr"/>
        <c:lblOffset val="100"/>
        <c:noMultiLvlLbl val="0"/>
      </c:catAx>
      <c:valAx>
        <c:axId val="219604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60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'2010'!$A$2</c:f>
              <c:strCache>
                <c:ptCount val="1"/>
                <c:pt idx="0">
                  <c:v>Items added</c:v>
                </c:pt>
              </c:strCache>
            </c:strRef>
          </c:tx>
          <c:invertIfNegative val="0"/>
          <c:cat>
            <c:strRef>
              <c:f>'2010'!$B$1:$M$1</c:f>
              <c:strCache>
                <c:ptCount val="12"/>
                <c:pt idx="0">
                  <c:v>2010-01</c:v>
                </c:pt>
                <c:pt idx="1">
                  <c:v>2010-02</c:v>
                </c:pt>
                <c:pt idx="2">
                  <c:v>2010-03</c:v>
                </c:pt>
                <c:pt idx="3">
                  <c:v>2010-04</c:v>
                </c:pt>
                <c:pt idx="4">
                  <c:v>2010-05</c:v>
                </c:pt>
                <c:pt idx="5">
                  <c:v>2010-06</c:v>
                </c:pt>
                <c:pt idx="6">
                  <c:v>2010-07</c:v>
                </c:pt>
                <c:pt idx="7">
                  <c:v>2010-08</c:v>
                </c:pt>
                <c:pt idx="8">
                  <c:v>2010-09</c:v>
                </c:pt>
                <c:pt idx="9">
                  <c:v>2010-10</c:v>
                </c:pt>
                <c:pt idx="10">
                  <c:v>2010-11</c:v>
                </c:pt>
                <c:pt idx="11">
                  <c:v>2010-12</c:v>
                </c:pt>
              </c:strCache>
            </c:strRef>
          </c:cat>
          <c:val>
            <c:numRef>
              <c:f>'2010'!$B$2:$M$2</c:f>
              <c:numCache>
                <c:formatCode>General</c:formatCode>
                <c:ptCount val="12"/>
                <c:pt idx="0">
                  <c:v>65</c:v>
                </c:pt>
                <c:pt idx="1">
                  <c:v>32</c:v>
                </c:pt>
                <c:pt idx="2">
                  <c:v>60</c:v>
                </c:pt>
                <c:pt idx="3">
                  <c:v>83</c:v>
                </c:pt>
                <c:pt idx="4">
                  <c:v>1</c:v>
                </c:pt>
                <c:pt idx="5">
                  <c:v>34</c:v>
                </c:pt>
                <c:pt idx="6">
                  <c:v>96</c:v>
                </c:pt>
                <c:pt idx="7">
                  <c:v>37</c:v>
                </c:pt>
                <c:pt idx="8">
                  <c:v>27</c:v>
                </c:pt>
                <c:pt idx="9">
                  <c:v>14</c:v>
                </c:pt>
                <c:pt idx="10">
                  <c:v>54</c:v>
                </c:pt>
                <c:pt idx="11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93184"/>
        <c:axId val="219792792"/>
      </c:barChart>
      <c:catAx>
        <c:axId val="21979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792792"/>
        <c:crosses val="autoZero"/>
        <c:auto val="1"/>
        <c:lblAlgn val="ctr"/>
        <c:lblOffset val="100"/>
        <c:noMultiLvlLbl val="0"/>
      </c:catAx>
      <c:valAx>
        <c:axId val="219792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93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Items added</c:v>
          </c:tx>
          <c:invertIfNegative val="0"/>
          <c:val>
            <c:numRef>
              <c:f>'2011'!$B$2:$M$2</c:f>
              <c:numCache>
                <c:formatCode>General</c:formatCode>
                <c:ptCount val="12"/>
                <c:pt idx="0">
                  <c:v>35</c:v>
                </c:pt>
                <c:pt idx="1">
                  <c:v>5</c:v>
                </c:pt>
                <c:pt idx="2">
                  <c:v>4</c:v>
                </c:pt>
                <c:pt idx="3">
                  <c:v>24</c:v>
                </c:pt>
                <c:pt idx="4">
                  <c:v>98</c:v>
                </c:pt>
                <c:pt idx="5">
                  <c:v>0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21</c:v>
                </c:pt>
                <c:pt idx="11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792008"/>
        <c:axId val="219605608"/>
      </c:barChart>
      <c:catAx>
        <c:axId val="219792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19605608"/>
        <c:crosses val="autoZero"/>
        <c:auto val="1"/>
        <c:lblAlgn val="ctr"/>
        <c:lblOffset val="100"/>
        <c:noMultiLvlLbl val="0"/>
      </c:catAx>
      <c:valAx>
        <c:axId val="219605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792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Articles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'2013'!$B$22:$H$22</c:f>
              <c:numCache>
                <c:formatCode>General</c:formatCode>
                <c:ptCount val="7"/>
                <c:pt idx="0">
                  <c:v>8</c:v>
                </c:pt>
                <c:pt idx="1">
                  <c:v>8</c:v>
                </c:pt>
                <c:pt idx="2">
                  <c:v>24</c:v>
                </c:pt>
                <c:pt idx="3">
                  <c:v>20</c:v>
                </c:pt>
                <c:pt idx="4">
                  <c:v>15</c:v>
                </c:pt>
                <c:pt idx="5">
                  <c:v>32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v>Chapters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'2013'!$B$23:$H$23</c:f>
              <c:numCache>
                <c:formatCode>General</c:formatCode>
                <c:ptCount val="7"/>
                <c:pt idx="0">
                  <c:v>1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</c:ser>
        <c:ser>
          <c:idx val="2"/>
          <c:order val="2"/>
          <c:tx>
            <c:v>Books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'2013'!$B$24:$H$24</c:f>
              <c:numCache>
                <c:formatCode>General</c:formatCode>
                <c:ptCount val="7"/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v>Conference items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'2013'!$B$25:$H$25</c:f>
              <c:numCache>
                <c:formatCode>General</c:formatCode>
                <c:ptCount val="7"/>
                <c:pt idx="0">
                  <c:v>4</c:v>
                </c:pt>
                <c:pt idx="1">
                  <c:v>6</c:v>
                </c:pt>
                <c:pt idx="2">
                  <c:v>8</c:v>
                </c:pt>
                <c:pt idx="3">
                  <c:v>11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</c:ser>
        <c:ser>
          <c:idx val="4"/>
          <c:order val="4"/>
          <c:tx>
            <c:v>Monographs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'2013'!$B$26:$H$26</c:f>
              <c:numCache>
                <c:formatCode>General</c:formatCode>
                <c:ptCount val="7"/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er>
          <c:idx val="5"/>
          <c:order val="5"/>
          <c:tx>
            <c:v>Theses</c:v>
          </c:tx>
          <c:invertIfNegative val="0"/>
          <c:cat>
            <c:strRef>
              <c:f>'2013'!$B$21:$H$21</c:f>
              <c:strCache>
                <c:ptCount val="7"/>
                <c:pt idx="0">
                  <c:v>ACE</c:v>
                </c:pt>
                <c:pt idx="1">
                  <c:v>ADI</c:v>
                </c:pt>
                <c:pt idx="2">
                  <c:v>Cass</c:v>
                </c:pt>
                <c:pt idx="3">
                  <c:v>HSB</c:v>
                </c:pt>
                <c:pt idx="4">
                  <c:v>LSS</c:v>
                </c:pt>
                <c:pt idx="5">
                  <c:v>Psy</c:v>
                </c:pt>
                <c:pt idx="6">
                  <c:v>RDBS</c:v>
                </c:pt>
              </c:strCache>
            </c:strRef>
          </c:cat>
          <c:val>
            <c:numRef>
              <c:f>'2013'!$B$27:$H$27</c:f>
              <c:numCache>
                <c:formatCode>General</c:formatCode>
                <c:ptCount val="7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49</c:v>
                </c:pt>
                <c:pt idx="6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794752"/>
        <c:axId val="219606392"/>
      </c:barChart>
      <c:catAx>
        <c:axId val="2197947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9606392"/>
        <c:crosses val="autoZero"/>
        <c:auto val="1"/>
        <c:lblAlgn val="ctr"/>
        <c:lblOffset val="100"/>
        <c:noMultiLvlLbl val="0"/>
      </c:catAx>
      <c:valAx>
        <c:axId val="219606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9794752"/>
        <c:crosses val="autoZero"/>
        <c:crossBetween val="between"/>
      </c:valAx>
      <c:spPr>
        <a:noFill/>
      </c:spPr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9.png"/><Relationship Id="rId18" Type="http://schemas.openxmlformats.org/officeDocument/2006/relationships/image" Target="../media/image14.png"/><Relationship Id="rId3" Type="http://schemas.openxmlformats.org/officeDocument/2006/relationships/chart" Target="../charts/chart3.xml"/><Relationship Id="rId21" Type="http://schemas.openxmlformats.org/officeDocument/2006/relationships/chart" Target="../charts/chart5.xml"/><Relationship Id="rId7" Type="http://schemas.openxmlformats.org/officeDocument/2006/relationships/image" Target="../media/image3.png"/><Relationship Id="rId12" Type="http://schemas.openxmlformats.org/officeDocument/2006/relationships/image" Target="../media/image8.png"/><Relationship Id="rId17" Type="http://schemas.openxmlformats.org/officeDocument/2006/relationships/image" Target="../media/image13.png"/><Relationship Id="rId2" Type="http://schemas.openxmlformats.org/officeDocument/2006/relationships/chart" Target="../charts/chart2.xml"/><Relationship Id="rId16" Type="http://schemas.openxmlformats.org/officeDocument/2006/relationships/image" Target="../media/image12.png"/><Relationship Id="rId20" Type="http://schemas.openxmlformats.org/officeDocument/2006/relationships/image" Target="../media/image16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chart" Target="../charts/chart4.xml"/><Relationship Id="rId15" Type="http://schemas.openxmlformats.org/officeDocument/2006/relationships/image" Target="../media/image11.png"/><Relationship Id="rId10" Type="http://schemas.openxmlformats.org/officeDocument/2006/relationships/image" Target="../media/image6.png"/><Relationship Id="rId19" Type="http://schemas.openxmlformats.org/officeDocument/2006/relationships/image" Target="../media/image15.png"/><Relationship Id="rId4" Type="http://schemas.openxmlformats.org/officeDocument/2006/relationships/image" Target="../media/image1.png"/><Relationship Id="rId9" Type="http://schemas.openxmlformats.org/officeDocument/2006/relationships/image" Target="../media/image5.png"/><Relationship Id="rId14" Type="http://schemas.openxmlformats.org/officeDocument/2006/relationships/image" Target="../media/image10.png"/><Relationship Id="rId22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523876</xdr:colOff>
      <xdr:row>16</xdr:row>
      <xdr:rowOff>85725</xdr:rowOff>
    </xdr:from>
    <xdr:to>
      <xdr:col>11</xdr:col>
      <xdr:colOff>342899</xdr:colOff>
      <xdr:row>31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32</xdr:row>
      <xdr:rowOff>171450</xdr:rowOff>
    </xdr:from>
    <xdr:to>
      <xdr:col>9</xdr:col>
      <xdr:colOff>238125</xdr:colOff>
      <xdr:row>47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266700</xdr:colOff>
      <xdr:row>49</xdr:row>
      <xdr:rowOff>152400</xdr:rowOff>
    </xdr:from>
    <xdr:to>
      <xdr:col>11</xdr:col>
      <xdr:colOff>571500</xdr:colOff>
      <xdr:row>64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1428750</xdr:colOff>
      <xdr:row>74</xdr:row>
      <xdr:rowOff>95250</xdr:rowOff>
    </xdr:to>
    <xdr:pic>
      <xdr:nvPicPr>
        <xdr:cNvPr id="1027" name="Picture 3" descr="https://chart.googleapis.com/chart?cht=p&amp;chs=150x150&amp;chco=058dc7%2C50b432%2Ced561b&amp;chd=e%3A..dhKV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3058775"/>
          <a:ext cx="1428750" cy="1428750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161925</xdr:colOff>
      <xdr:row>75</xdr:row>
      <xdr:rowOff>38100</xdr:rowOff>
    </xdr:from>
    <xdr:to>
      <xdr:col>11</xdr:col>
      <xdr:colOff>466725</xdr:colOff>
      <xdr:row>86</xdr:row>
      <xdr:rowOff>114300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152400</xdr:colOff>
      <xdr:row>73</xdr:row>
      <xdr:rowOff>104775</xdr:rowOff>
    </xdr:to>
    <xdr:pic>
      <xdr:nvPicPr>
        <xdr:cNvPr id="1031" name="Picture 7" descr="GB fla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04950" y="14011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152400</xdr:colOff>
      <xdr:row>74</xdr:row>
      <xdr:rowOff>104775</xdr:rowOff>
    </xdr:to>
    <xdr:pic>
      <xdr:nvPicPr>
        <xdr:cNvPr id="1032" name="Picture 8" descr="US fla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04950" y="14392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152400</xdr:colOff>
      <xdr:row>75</xdr:row>
      <xdr:rowOff>104775</xdr:rowOff>
    </xdr:to>
    <xdr:pic>
      <xdr:nvPicPr>
        <xdr:cNvPr id="1033" name="Picture 9" descr="IN fla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4950" y="14773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152400</xdr:colOff>
      <xdr:row>76</xdr:row>
      <xdr:rowOff>104775</xdr:rowOff>
    </xdr:to>
    <xdr:pic>
      <xdr:nvPicPr>
        <xdr:cNvPr id="1034" name="Picture 10" descr="FR fla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04950" y="14963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152400</xdr:colOff>
      <xdr:row>77</xdr:row>
      <xdr:rowOff>104775</xdr:rowOff>
    </xdr:to>
    <xdr:pic>
      <xdr:nvPicPr>
        <xdr:cNvPr id="1035" name="Picture 11" descr="DE fla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04950" y="15154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152400</xdr:colOff>
      <xdr:row>78</xdr:row>
      <xdr:rowOff>104775</xdr:rowOff>
    </xdr:to>
    <xdr:pic>
      <xdr:nvPicPr>
        <xdr:cNvPr id="1036" name="Picture 12" descr="CA fla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04950" y="15344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152400</xdr:colOff>
      <xdr:row>79</xdr:row>
      <xdr:rowOff>104775</xdr:rowOff>
    </xdr:to>
    <xdr:pic>
      <xdr:nvPicPr>
        <xdr:cNvPr id="1037" name="Picture 13" descr="AU fla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04950" y="15535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152400</xdr:colOff>
      <xdr:row>80</xdr:row>
      <xdr:rowOff>104775</xdr:rowOff>
    </xdr:to>
    <xdr:pic>
      <xdr:nvPicPr>
        <xdr:cNvPr id="1038" name="Picture 14" descr="CN fla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04950" y="15725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152400</xdr:colOff>
      <xdr:row>81</xdr:row>
      <xdr:rowOff>104775</xdr:rowOff>
    </xdr:to>
    <xdr:pic>
      <xdr:nvPicPr>
        <xdr:cNvPr id="1039" name="Picture 15" descr="JP fla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04950" y="15916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152400</xdr:colOff>
      <xdr:row>82</xdr:row>
      <xdr:rowOff>104775</xdr:rowOff>
    </xdr:to>
    <xdr:pic>
      <xdr:nvPicPr>
        <xdr:cNvPr id="1040" name="Picture 16" descr="MY fla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04950" y="16106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152400</xdr:colOff>
      <xdr:row>83</xdr:row>
      <xdr:rowOff>104775</xdr:rowOff>
    </xdr:to>
    <xdr:pic>
      <xdr:nvPicPr>
        <xdr:cNvPr id="1041" name="Picture 17" descr="SE fla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04950" y="16297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152400</xdr:colOff>
      <xdr:row>84</xdr:row>
      <xdr:rowOff>104775</xdr:rowOff>
    </xdr:to>
    <xdr:pic>
      <xdr:nvPicPr>
        <xdr:cNvPr id="1042" name="Picture 18" descr="IR fla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04950" y="16487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152400</xdr:colOff>
      <xdr:row>85</xdr:row>
      <xdr:rowOff>104775</xdr:rowOff>
    </xdr:to>
    <xdr:pic>
      <xdr:nvPicPr>
        <xdr:cNvPr id="1043" name="Picture 19" descr="IE fla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04950" y="172497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152400</xdr:colOff>
      <xdr:row>86</xdr:row>
      <xdr:rowOff>104775</xdr:rowOff>
    </xdr:to>
    <xdr:pic>
      <xdr:nvPicPr>
        <xdr:cNvPr id="1044" name="Picture 20" descr="ES fla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04950" y="17440275"/>
          <a:ext cx="15240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152400</xdr:colOff>
      <xdr:row>87</xdr:row>
      <xdr:rowOff>104775</xdr:rowOff>
    </xdr:to>
    <xdr:pic>
      <xdr:nvPicPr>
        <xdr:cNvPr id="1045" name="Picture 21" descr="NL fla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04950" y="17630775"/>
          <a:ext cx="152400" cy="104775"/>
        </a:xfrm>
        <a:prstGeom prst="rect">
          <a:avLst/>
        </a:prstGeom>
        <a:noFill/>
      </xdr:spPr>
    </xdr:pic>
    <xdr:clientData/>
  </xdr:twoCellAnchor>
  <xdr:twoCellAnchor>
    <xdr:from>
      <xdr:col>4</xdr:col>
      <xdr:colOff>200025</xdr:colOff>
      <xdr:row>88</xdr:row>
      <xdr:rowOff>0</xdr:rowOff>
    </xdr:from>
    <xdr:to>
      <xdr:col>11</xdr:col>
      <xdr:colOff>504825</xdr:colOff>
      <xdr:row>102</xdr:row>
      <xdr:rowOff>76200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180975</xdr:colOff>
      <xdr:row>103</xdr:row>
      <xdr:rowOff>66675</xdr:rowOff>
    </xdr:from>
    <xdr:to>
      <xdr:col>11</xdr:col>
      <xdr:colOff>485775</xdr:colOff>
      <xdr:row>117</xdr:row>
      <xdr:rowOff>142875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28575</xdr:rowOff>
    </xdr:from>
    <xdr:to>
      <xdr:col>11</xdr:col>
      <xdr:colOff>38100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6</xdr:row>
      <xdr:rowOff>28575</xdr:rowOff>
    </xdr:from>
    <xdr:to>
      <xdr:col>11</xdr:col>
      <xdr:colOff>38100</xdr:colOff>
      <xdr:row>20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30</xdr:row>
      <xdr:rowOff>28575</xdr:rowOff>
    </xdr:from>
    <xdr:to>
      <xdr:col>11</xdr:col>
      <xdr:colOff>104774</xdr:colOff>
      <xdr:row>57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61</xdr:row>
      <xdr:rowOff>47625</xdr:rowOff>
    </xdr:from>
    <xdr:to>
      <xdr:col>14</xdr:col>
      <xdr:colOff>466725</xdr:colOff>
      <xdr:row>75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61</xdr:row>
      <xdr:rowOff>161925</xdr:rowOff>
    </xdr:from>
    <xdr:to>
      <xdr:col>6</xdr:col>
      <xdr:colOff>590550</xdr:colOff>
      <xdr:row>76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82</xdr:row>
      <xdr:rowOff>95250</xdr:rowOff>
    </xdr:from>
    <xdr:to>
      <xdr:col>6</xdr:col>
      <xdr:colOff>542925</xdr:colOff>
      <xdr:row>96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485775</xdr:colOff>
      <xdr:row>16</xdr:row>
      <xdr:rowOff>171450</xdr:rowOff>
    </xdr:from>
    <xdr:to>
      <xdr:col>19</xdr:col>
      <xdr:colOff>180975</xdr:colOff>
      <xdr:row>31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114300</xdr:rowOff>
    </xdr:from>
    <xdr:to>
      <xdr:col>11</xdr:col>
      <xdr:colOff>390525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17</xdr:row>
      <xdr:rowOff>123825</xdr:rowOff>
    </xdr:from>
    <xdr:to>
      <xdr:col>11</xdr:col>
      <xdr:colOff>504825</xdr:colOff>
      <xdr:row>32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314325</xdr:colOff>
      <xdr:row>34</xdr:row>
      <xdr:rowOff>57150</xdr:rowOff>
    </xdr:from>
    <xdr:to>
      <xdr:col>12</xdr:col>
      <xdr:colOff>9525</xdr:colOff>
      <xdr:row>48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123824</xdr:rowOff>
    </xdr:from>
    <xdr:to>
      <xdr:col>9</xdr:col>
      <xdr:colOff>514350</xdr:colOff>
      <xdr:row>22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roar.uel.ac.uk/3441/" TargetMode="External"/><Relationship Id="rId3" Type="http://schemas.openxmlformats.org/officeDocument/2006/relationships/hyperlink" Target="http://roar.uel.ac.uk/1781/" TargetMode="External"/><Relationship Id="rId7" Type="http://schemas.openxmlformats.org/officeDocument/2006/relationships/hyperlink" Target="http://roar.uel.ac.uk/1866/" TargetMode="External"/><Relationship Id="rId2" Type="http://schemas.openxmlformats.org/officeDocument/2006/relationships/hyperlink" Target="http://roar.uel.ac.uk/3450/" TargetMode="External"/><Relationship Id="rId1" Type="http://schemas.openxmlformats.org/officeDocument/2006/relationships/hyperlink" Target="http://roar.uel.ac.uk/3454/" TargetMode="External"/><Relationship Id="rId6" Type="http://schemas.openxmlformats.org/officeDocument/2006/relationships/hyperlink" Target="http://roar.uel.ac.uk/3090/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://roar.uel.ac.uk/1875/" TargetMode="External"/><Relationship Id="rId10" Type="http://schemas.openxmlformats.org/officeDocument/2006/relationships/hyperlink" Target="http://roar.uel.ac.uk/3200/" TargetMode="External"/><Relationship Id="rId4" Type="http://schemas.openxmlformats.org/officeDocument/2006/relationships/hyperlink" Target="http://roar.uel.ac.uk/3489/" TargetMode="External"/><Relationship Id="rId9" Type="http://schemas.openxmlformats.org/officeDocument/2006/relationships/hyperlink" Target="http://roar.uel.ac.uk/1028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roar.uel.ac.uk/view/divisions/1=5F1=5FACE/" TargetMode="External"/><Relationship Id="rId13" Type="http://schemas.openxmlformats.org/officeDocument/2006/relationships/hyperlink" Target="http://roar.uel.ac.uk/view/divisions/1=5F5=5F1=5FIHHD/" TargetMode="External"/><Relationship Id="rId18" Type="http://schemas.openxmlformats.org/officeDocument/2006/relationships/hyperlink" Target="http://roar.uel.ac.uk/view/divisions/1=5F7=5F1=5FIRCD/" TargetMode="External"/><Relationship Id="rId3" Type="http://schemas.openxmlformats.org/officeDocument/2006/relationships/hyperlink" Target="http://roar.uel.ac.uk/view/divisions/3=5F2=5FTUO/" TargetMode="External"/><Relationship Id="rId21" Type="http://schemas.openxmlformats.org/officeDocument/2006/relationships/hyperlink" Target="http://roar.uel.ac.uk/view/divisions/2=5F2=5FLLS/" TargetMode="External"/><Relationship Id="rId7" Type="http://schemas.openxmlformats.org/officeDocument/2006/relationships/hyperlink" Target="http://roar.uel.ac.uk/view/divisions/1=5Fschools/" TargetMode="External"/><Relationship Id="rId12" Type="http://schemas.openxmlformats.org/officeDocument/2006/relationships/hyperlink" Target="http://roar.uel.ac.uk/view/divisions/1=5F5=5F2=5FERG/" TargetMode="External"/><Relationship Id="rId17" Type="http://schemas.openxmlformats.org/officeDocument/2006/relationships/hyperlink" Target="http://roar.uel.ac.uk/view/divisions/1=5F7=5FSP/" TargetMode="External"/><Relationship Id="rId2" Type="http://schemas.openxmlformats.org/officeDocument/2006/relationships/hyperlink" Target="http://roar.uel.ac.uk/view/divisions/3=5Fetd/" TargetMode="External"/><Relationship Id="rId16" Type="http://schemas.openxmlformats.org/officeDocument/2006/relationships/hyperlink" Target="http://roar.uel.ac.uk/view/divisions/1=5F6=5F2=5FCHRC/" TargetMode="External"/><Relationship Id="rId20" Type="http://schemas.openxmlformats.org/officeDocument/2006/relationships/hyperlink" Target="http://roar.uel.ac.uk/view/divisions/1=5F9=5FUELC/" TargetMode="External"/><Relationship Id="rId1" Type="http://schemas.openxmlformats.org/officeDocument/2006/relationships/hyperlink" Target="http://roar.uel.ac.uk/view/divisions/5=5Fconferences/" TargetMode="External"/><Relationship Id="rId6" Type="http://schemas.openxmlformats.org/officeDocument/2006/relationships/hyperlink" Target="http://roar.uel.ac.uk/view/divisions/4=5F1=5FRSTE/" TargetMode="External"/><Relationship Id="rId11" Type="http://schemas.openxmlformats.org/officeDocument/2006/relationships/hyperlink" Target="http://roar.uel.ac.uk/view/divisions/1=5F5=5FHSB/" TargetMode="External"/><Relationship Id="rId5" Type="http://schemas.openxmlformats.org/officeDocument/2006/relationships/hyperlink" Target="http://roar.uel.ac.uk/view/divisions/4=5Fjournals/" TargetMode="External"/><Relationship Id="rId15" Type="http://schemas.openxmlformats.org/officeDocument/2006/relationships/hyperlink" Target="http://roar.uel.ac.uk/view/divisions/1=5F6=5F1=5FCIS/" TargetMode="External"/><Relationship Id="rId23" Type="http://schemas.openxmlformats.org/officeDocument/2006/relationships/drawing" Target="../drawings/drawing6.xml"/><Relationship Id="rId10" Type="http://schemas.openxmlformats.org/officeDocument/2006/relationships/hyperlink" Target="http://roar.uel.ac.uk/view/divisions/1=5F3=5FCSEC/" TargetMode="External"/><Relationship Id="rId19" Type="http://schemas.openxmlformats.org/officeDocument/2006/relationships/hyperlink" Target="http://roar.uel.ac.uk/view/divisions/1=5F8=5FRDBS/" TargetMode="External"/><Relationship Id="rId4" Type="http://schemas.openxmlformats.org/officeDocument/2006/relationships/hyperlink" Target="http://roar.uel.ac.uk/view/divisions/3=5F1=5FTOA/" TargetMode="External"/><Relationship Id="rId9" Type="http://schemas.openxmlformats.org/officeDocument/2006/relationships/hyperlink" Target="http://roar.uel.ac.uk/view/divisions/1=5F2=5FADI/" TargetMode="External"/><Relationship Id="rId14" Type="http://schemas.openxmlformats.org/officeDocument/2006/relationships/hyperlink" Target="http://roar.uel.ac.uk/view/divisions/1=5F6=5FLSS/" TargetMode="External"/><Relationship Id="rId22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activeCell="K1" sqref="K1"/>
    </sheetView>
  </sheetViews>
  <sheetFormatPr defaultRowHeight="15" x14ac:dyDescent="0.25"/>
  <cols>
    <col min="1" max="1" width="22.5703125" bestFit="1" customWidth="1"/>
    <col min="4" max="4" width="11.5703125" bestFit="1" customWidth="1"/>
  </cols>
  <sheetData>
    <row r="1" spans="1:11" s="4" customFormat="1" ht="23.25" x14ac:dyDescent="0.35">
      <c r="A1" s="4" t="s">
        <v>44</v>
      </c>
      <c r="C1" s="4">
        <v>2008</v>
      </c>
      <c r="D1" s="4">
        <v>2009</v>
      </c>
      <c r="E1" s="4">
        <v>2010</v>
      </c>
      <c r="F1" s="4">
        <v>2011</v>
      </c>
      <c r="G1" s="4">
        <v>2012</v>
      </c>
      <c r="H1" s="4">
        <v>2013</v>
      </c>
      <c r="I1" s="4">
        <v>2014</v>
      </c>
      <c r="J1" s="5" t="s">
        <v>43</v>
      </c>
      <c r="K1" s="6"/>
    </row>
    <row r="2" spans="1:11" x14ac:dyDescent="0.25">
      <c r="A2" t="s">
        <v>1</v>
      </c>
      <c r="C2">
        <v>35</v>
      </c>
      <c r="D2">
        <v>287</v>
      </c>
      <c r="E2">
        <v>535</v>
      </c>
      <c r="F2">
        <v>230</v>
      </c>
      <c r="G2">
        <v>210</v>
      </c>
      <c r="H2" s="17">
        <v>613</v>
      </c>
      <c r="I2" s="17">
        <f>'2014'!$N$2</f>
        <v>462</v>
      </c>
      <c r="J2">
        <f>SUM(C2:I2)</f>
        <v>2372</v>
      </c>
    </row>
    <row r="3" spans="1:11" x14ac:dyDescent="0.25">
      <c r="A3" t="s">
        <v>63</v>
      </c>
      <c r="C3">
        <v>38</v>
      </c>
      <c r="D3">
        <v>15390</v>
      </c>
      <c r="E3">
        <v>78277</v>
      </c>
      <c r="F3">
        <v>90204</v>
      </c>
      <c r="G3">
        <v>121535</v>
      </c>
      <c r="H3">
        <v>74352</v>
      </c>
      <c r="I3">
        <f>'2014'!$N$3</f>
        <v>87802</v>
      </c>
      <c r="J3">
        <f t="shared" ref="J3:J4" si="0">SUM(C3:I3)</f>
        <v>467598</v>
      </c>
    </row>
    <row r="4" spans="1:11" x14ac:dyDescent="0.25">
      <c r="A4" t="s">
        <v>62</v>
      </c>
      <c r="C4">
        <v>98</v>
      </c>
      <c r="D4">
        <v>21900</v>
      </c>
      <c r="E4">
        <v>129462</v>
      </c>
      <c r="F4">
        <v>139582</v>
      </c>
      <c r="G4">
        <v>137232</v>
      </c>
      <c r="H4">
        <v>113474</v>
      </c>
      <c r="I4">
        <f>'2014'!$N$4</f>
        <v>61852</v>
      </c>
      <c r="J4">
        <f t="shared" si="0"/>
        <v>603600</v>
      </c>
    </row>
    <row r="6" spans="1:11" x14ac:dyDescent="0.25">
      <c r="A6" t="s">
        <v>45</v>
      </c>
      <c r="B6" t="s">
        <v>86</v>
      </c>
      <c r="C6">
        <v>2008</v>
      </c>
      <c r="D6">
        <v>2009</v>
      </c>
      <c r="E6">
        <v>2010</v>
      </c>
      <c r="F6">
        <v>2011</v>
      </c>
      <c r="G6">
        <v>2012</v>
      </c>
      <c r="H6">
        <v>2013</v>
      </c>
      <c r="J6" t="s">
        <v>43</v>
      </c>
      <c r="K6" t="s">
        <v>43</v>
      </c>
    </row>
    <row r="7" spans="1:11" x14ac:dyDescent="0.25">
      <c r="A7" t="s">
        <v>51</v>
      </c>
      <c r="B7">
        <v>227</v>
      </c>
      <c r="C7">
        <v>58</v>
      </c>
      <c r="D7">
        <v>64</v>
      </c>
      <c r="E7">
        <v>43</v>
      </c>
      <c r="F7">
        <v>41</v>
      </c>
      <c r="G7">
        <v>8</v>
      </c>
      <c r="H7">
        <v>21</v>
      </c>
      <c r="J7">
        <f t="shared" ref="J7:J15" si="1">SUM(B7:H7)</f>
        <v>462</v>
      </c>
      <c r="K7">
        <v>480</v>
      </c>
    </row>
    <row r="8" spans="1:11" x14ac:dyDescent="0.25">
      <c r="A8" t="s">
        <v>104</v>
      </c>
      <c r="B8">
        <v>139</v>
      </c>
      <c r="C8">
        <v>27</v>
      </c>
      <c r="D8">
        <v>24</v>
      </c>
      <c r="E8">
        <v>25</v>
      </c>
      <c r="F8">
        <v>18</v>
      </c>
      <c r="G8">
        <v>2</v>
      </c>
      <c r="H8">
        <v>37</v>
      </c>
      <c r="J8">
        <f t="shared" si="1"/>
        <v>272</v>
      </c>
      <c r="K8">
        <v>269</v>
      </c>
    </row>
    <row r="9" spans="1:11" x14ac:dyDescent="0.25">
      <c r="A9" t="s">
        <v>53</v>
      </c>
      <c r="B9">
        <v>76</v>
      </c>
      <c r="C9">
        <v>24</v>
      </c>
      <c r="D9">
        <v>29</v>
      </c>
      <c r="E9">
        <v>14</v>
      </c>
      <c r="F9">
        <v>17</v>
      </c>
      <c r="G9">
        <v>4</v>
      </c>
      <c r="H9">
        <v>89</v>
      </c>
      <c r="J9">
        <f t="shared" si="1"/>
        <v>253</v>
      </c>
      <c r="K9">
        <v>180</v>
      </c>
    </row>
    <row r="10" spans="1:11" x14ac:dyDescent="0.25">
      <c r="A10" t="s">
        <v>48</v>
      </c>
      <c r="B10">
        <v>0</v>
      </c>
      <c r="C10">
        <v>82</v>
      </c>
      <c r="D10">
        <v>2</v>
      </c>
      <c r="E10">
        <v>2</v>
      </c>
      <c r="F10">
        <v>0</v>
      </c>
      <c r="G10">
        <v>16</v>
      </c>
      <c r="H10">
        <v>75</v>
      </c>
      <c r="J10">
        <f t="shared" si="1"/>
        <v>177</v>
      </c>
      <c r="K10">
        <v>120</v>
      </c>
    </row>
    <row r="11" spans="1:11" x14ac:dyDescent="0.25">
      <c r="A11" t="s">
        <v>52</v>
      </c>
      <c r="B11">
        <v>37</v>
      </c>
      <c r="C11">
        <v>7</v>
      </c>
      <c r="D11">
        <v>11</v>
      </c>
      <c r="E11">
        <v>14</v>
      </c>
      <c r="F11">
        <v>6</v>
      </c>
      <c r="G11">
        <v>0</v>
      </c>
      <c r="H11">
        <v>34</v>
      </c>
      <c r="J11">
        <f t="shared" si="1"/>
        <v>109</v>
      </c>
      <c r="K11">
        <v>95</v>
      </c>
    </row>
    <row r="12" spans="1:11" x14ac:dyDescent="0.25">
      <c r="A12" t="s">
        <v>46</v>
      </c>
      <c r="B12">
        <v>41</v>
      </c>
      <c r="C12">
        <v>9</v>
      </c>
      <c r="D12">
        <v>5</v>
      </c>
      <c r="E12">
        <v>9</v>
      </c>
      <c r="F12">
        <v>2</v>
      </c>
      <c r="G12">
        <v>0</v>
      </c>
      <c r="H12">
        <v>19</v>
      </c>
      <c r="J12">
        <f t="shared" si="1"/>
        <v>85</v>
      </c>
      <c r="K12">
        <v>67</v>
      </c>
    </row>
    <row r="13" spans="1:11" x14ac:dyDescent="0.25">
      <c r="A13" t="s">
        <v>47</v>
      </c>
      <c r="B13">
        <v>8</v>
      </c>
      <c r="C13">
        <v>7</v>
      </c>
      <c r="D13">
        <v>7</v>
      </c>
      <c r="E13">
        <v>3</v>
      </c>
      <c r="F13">
        <v>15</v>
      </c>
      <c r="G13">
        <v>10</v>
      </c>
      <c r="H13">
        <v>40</v>
      </c>
      <c r="J13">
        <f t="shared" si="1"/>
        <v>90</v>
      </c>
      <c r="K13">
        <v>66</v>
      </c>
    </row>
    <row r="14" spans="1:11" x14ac:dyDescent="0.25">
      <c r="A14" t="s">
        <v>49</v>
      </c>
      <c r="B14">
        <v>3</v>
      </c>
      <c r="C14">
        <v>2</v>
      </c>
      <c r="D14">
        <v>3</v>
      </c>
      <c r="E14">
        <v>2</v>
      </c>
      <c r="F14">
        <v>3</v>
      </c>
      <c r="G14">
        <v>3</v>
      </c>
      <c r="H14">
        <v>0</v>
      </c>
      <c r="J14">
        <f t="shared" si="1"/>
        <v>16</v>
      </c>
      <c r="K14">
        <v>16</v>
      </c>
    </row>
    <row r="15" spans="1:11" x14ac:dyDescent="0.25">
      <c r="A15" t="s">
        <v>50</v>
      </c>
      <c r="B15">
        <v>5</v>
      </c>
      <c r="C15">
        <v>3</v>
      </c>
      <c r="D15">
        <v>0</v>
      </c>
      <c r="E15">
        <v>0</v>
      </c>
      <c r="F15">
        <v>1</v>
      </c>
      <c r="G15">
        <v>0</v>
      </c>
      <c r="H15">
        <v>6</v>
      </c>
      <c r="J15">
        <f t="shared" si="1"/>
        <v>15</v>
      </c>
      <c r="K15">
        <v>9</v>
      </c>
    </row>
    <row r="16" spans="1:11" x14ac:dyDescent="0.25">
      <c r="A16" s="2" t="s">
        <v>43</v>
      </c>
      <c r="B16">
        <f t="shared" ref="B16:H16" si="2">SUM(B7:B15)</f>
        <v>536</v>
      </c>
      <c r="C16">
        <f t="shared" si="2"/>
        <v>219</v>
      </c>
      <c r="D16">
        <f t="shared" si="2"/>
        <v>145</v>
      </c>
      <c r="E16">
        <f t="shared" si="2"/>
        <v>112</v>
      </c>
      <c r="F16">
        <f t="shared" si="2"/>
        <v>103</v>
      </c>
      <c r="G16">
        <f t="shared" si="2"/>
        <v>43</v>
      </c>
      <c r="H16">
        <f t="shared" si="2"/>
        <v>321</v>
      </c>
      <c r="J16">
        <f>SUM(J7:J15)</f>
        <v>1479</v>
      </c>
      <c r="K16">
        <f>SUM(K7:K15)</f>
        <v>1302</v>
      </c>
    </row>
    <row r="17" spans="1:2" x14ac:dyDescent="0.25">
      <c r="A17" t="s">
        <v>182</v>
      </c>
    </row>
    <row r="18" spans="1:2" x14ac:dyDescent="0.25">
      <c r="A18" t="s">
        <v>84</v>
      </c>
      <c r="B18">
        <v>1325</v>
      </c>
    </row>
    <row r="19" spans="1:2" x14ac:dyDescent="0.25">
      <c r="A19" t="s">
        <v>87</v>
      </c>
      <c r="B19">
        <v>683</v>
      </c>
    </row>
    <row r="20" spans="1:2" x14ac:dyDescent="0.25">
      <c r="A20" t="s">
        <v>85</v>
      </c>
      <c r="B20">
        <v>642</v>
      </c>
    </row>
    <row r="25" spans="1:2" x14ac:dyDescent="0.25">
      <c r="A25" t="s">
        <v>88</v>
      </c>
    </row>
    <row r="58" spans="1:3" x14ac:dyDescent="0.25">
      <c r="A58" t="s">
        <v>76</v>
      </c>
      <c r="B58" t="s">
        <v>77</v>
      </c>
      <c r="C58" t="s">
        <v>60</v>
      </c>
    </row>
    <row r="59" spans="1:3" x14ac:dyDescent="0.25">
      <c r="A59" t="s">
        <v>78</v>
      </c>
      <c r="B59">
        <v>39</v>
      </c>
      <c r="C59" s="3">
        <f t="shared" ref="C59:C64" si="3">B59/$B$65*100</f>
        <v>62.903225806451616</v>
      </c>
    </row>
    <row r="60" spans="1:3" x14ac:dyDescent="0.25">
      <c r="A60" t="s">
        <v>79</v>
      </c>
      <c r="B60">
        <v>9</v>
      </c>
      <c r="C60" s="3">
        <f t="shared" si="3"/>
        <v>14.516129032258066</v>
      </c>
    </row>
    <row r="61" spans="1:3" x14ac:dyDescent="0.25">
      <c r="A61" t="s">
        <v>80</v>
      </c>
      <c r="B61">
        <v>1</v>
      </c>
      <c r="C61" s="3">
        <f t="shared" si="3"/>
        <v>1.6129032258064515</v>
      </c>
    </row>
    <row r="62" spans="1:3" x14ac:dyDescent="0.25">
      <c r="A62" t="s">
        <v>81</v>
      </c>
      <c r="B62">
        <v>9</v>
      </c>
      <c r="C62" s="3">
        <f t="shared" si="3"/>
        <v>14.516129032258066</v>
      </c>
    </row>
    <row r="63" spans="1:3" x14ac:dyDescent="0.25">
      <c r="A63" t="s">
        <v>82</v>
      </c>
      <c r="B63">
        <v>0</v>
      </c>
      <c r="C63" s="3">
        <f t="shared" si="3"/>
        <v>0</v>
      </c>
    </row>
    <row r="64" spans="1:3" x14ac:dyDescent="0.25">
      <c r="A64" t="s">
        <v>83</v>
      </c>
      <c r="B64">
        <v>4</v>
      </c>
      <c r="C64" s="3">
        <f t="shared" si="3"/>
        <v>6.4516129032258061</v>
      </c>
    </row>
    <row r="65" spans="1:7" x14ac:dyDescent="0.25">
      <c r="A65" t="s">
        <v>43</v>
      </c>
      <c r="B65">
        <f>SUM(B59:B64)</f>
        <v>62</v>
      </c>
    </row>
    <row r="67" spans="1:7" x14ac:dyDescent="0.25">
      <c r="A67" t="s">
        <v>229</v>
      </c>
      <c r="D67" t="s">
        <v>230</v>
      </c>
    </row>
    <row r="69" spans="1:7" x14ac:dyDescent="0.25">
      <c r="A69" s="31"/>
      <c r="B69" s="11">
        <v>12004</v>
      </c>
      <c r="C69" t="s">
        <v>231</v>
      </c>
      <c r="D69" s="22">
        <v>0.61</v>
      </c>
    </row>
    <row r="70" spans="1:7" x14ac:dyDescent="0.25">
      <c r="A70" s="31"/>
      <c r="B70" s="11">
        <v>4580</v>
      </c>
      <c r="C70" t="s">
        <v>232</v>
      </c>
      <c r="D70" s="23">
        <v>0.23300000000000001</v>
      </c>
    </row>
    <row r="71" spans="1:7" x14ac:dyDescent="0.25">
      <c r="A71" s="31"/>
      <c r="B71" s="11">
        <v>3101</v>
      </c>
      <c r="C71" t="s">
        <v>233</v>
      </c>
      <c r="D71" s="23">
        <v>0.158</v>
      </c>
    </row>
    <row r="72" spans="1:7" x14ac:dyDescent="0.25">
      <c r="A72" s="31"/>
      <c r="B72" s="8"/>
    </row>
    <row r="73" spans="1:7" x14ac:dyDescent="0.25">
      <c r="A73" s="31"/>
      <c r="B73" s="18" t="s">
        <v>223</v>
      </c>
      <c r="C73" s="18" t="s">
        <v>224</v>
      </c>
      <c r="D73" s="18" t="s">
        <v>199</v>
      </c>
    </row>
    <row r="74" spans="1:7" ht="30" x14ac:dyDescent="0.25">
      <c r="A74" s="31"/>
      <c r="B74" s="18"/>
      <c r="C74" s="18" t="s">
        <v>94</v>
      </c>
      <c r="D74" s="18">
        <v>10222</v>
      </c>
    </row>
    <row r="75" spans="1:7" ht="30" x14ac:dyDescent="0.25">
      <c r="A75" s="31"/>
      <c r="B75" s="18"/>
      <c r="C75" s="18" t="s">
        <v>95</v>
      </c>
      <c r="D75" s="18">
        <v>6336</v>
      </c>
    </row>
    <row r="76" spans="1:7" x14ac:dyDescent="0.25">
      <c r="A76" s="8"/>
      <c r="B76" s="18"/>
      <c r="C76" s="18" t="s">
        <v>99</v>
      </c>
      <c r="D76" s="18">
        <v>1680</v>
      </c>
      <c r="E76" s="9"/>
      <c r="F76" s="10"/>
      <c r="G76" s="10"/>
    </row>
    <row r="77" spans="1:7" x14ac:dyDescent="0.25">
      <c r="A77" s="8"/>
      <c r="B77" s="18"/>
      <c r="C77" s="18" t="s">
        <v>103</v>
      </c>
      <c r="D77" s="18">
        <v>1656</v>
      </c>
      <c r="E77" s="9"/>
      <c r="F77" s="10"/>
      <c r="G77" s="10"/>
    </row>
    <row r="78" spans="1:7" x14ac:dyDescent="0.25">
      <c r="A78" s="8"/>
      <c r="B78" s="18"/>
      <c r="C78" s="18" t="s">
        <v>98</v>
      </c>
      <c r="D78" s="18">
        <v>1199</v>
      </c>
      <c r="E78" s="9"/>
      <c r="F78" s="10"/>
      <c r="G78" s="10"/>
    </row>
    <row r="79" spans="1:7" x14ac:dyDescent="0.25">
      <c r="A79" s="8"/>
      <c r="B79" s="18"/>
      <c r="C79" s="18" t="s">
        <v>97</v>
      </c>
      <c r="D79" s="18">
        <v>963</v>
      </c>
      <c r="E79" s="9"/>
      <c r="F79" s="10"/>
      <c r="G79" s="10"/>
    </row>
    <row r="80" spans="1:7" x14ac:dyDescent="0.25">
      <c r="A80" s="8"/>
      <c r="B80" s="18"/>
      <c r="C80" s="18" t="s">
        <v>96</v>
      </c>
      <c r="D80" s="18">
        <v>836</v>
      </c>
      <c r="E80" s="9"/>
      <c r="F80" s="10"/>
      <c r="G80" s="10"/>
    </row>
    <row r="81" spans="1:7" x14ac:dyDescent="0.25">
      <c r="A81" s="8"/>
      <c r="B81" s="18"/>
      <c r="C81" s="18" t="s">
        <v>102</v>
      </c>
      <c r="D81" s="18">
        <v>654</v>
      </c>
      <c r="E81" s="9"/>
      <c r="F81" s="10"/>
      <c r="G81" s="10"/>
    </row>
    <row r="82" spans="1:7" x14ac:dyDescent="0.25">
      <c r="A82" s="8"/>
      <c r="B82" s="18"/>
      <c r="C82" s="18" t="s">
        <v>225</v>
      </c>
      <c r="D82" s="18">
        <v>535</v>
      </c>
      <c r="E82" s="9"/>
      <c r="F82" s="10"/>
      <c r="G82" s="10"/>
    </row>
    <row r="83" spans="1:7" x14ac:dyDescent="0.25">
      <c r="A83" s="8"/>
      <c r="B83" s="18"/>
      <c r="C83" s="18" t="s">
        <v>101</v>
      </c>
      <c r="D83" s="18">
        <v>478</v>
      </c>
      <c r="E83" s="9"/>
      <c r="F83" s="10"/>
      <c r="G83" s="10"/>
    </row>
    <row r="84" spans="1:7" x14ac:dyDescent="0.25">
      <c r="A84" s="8"/>
      <c r="B84" s="18"/>
      <c r="C84" s="18" t="s">
        <v>226</v>
      </c>
      <c r="D84" s="18">
        <v>455</v>
      </c>
      <c r="E84" s="9"/>
      <c r="F84" s="10"/>
      <c r="G84" s="10"/>
    </row>
    <row r="85" spans="1:7" x14ac:dyDescent="0.25">
      <c r="A85" s="8"/>
      <c r="B85" s="18"/>
      <c r="C85" s="18" t="s">
        <v>234</v>
      </c>
      <c r="D85" s="18">
        <v>418</v>
      </c>
      <c r="E85" s="9"/>
      <c r="F85" s="10"/>
      <c r="G85" s="10"/>
    </row>
    <row r="86" spans="1:7" x14ac:dyDescent="0.25">
      <c r="B86" s="18"/>
      <c r="C86" s="18" t="s">
        <v>227</v>
      </c>
      <c r="D86" s="18">
        <v>395</v>
      </c>
    </row>
    <row r="87" spans="1:7" x14ac:dyDescent="0.25">
      <c r="B87" s="18"/>
      <c r="C87" s="18" t="s">
        <v>228</v>
      </c>
      <c r="D87" s="18">
        <v>335</v>
      </c>
    </row>
    <row r="88" spans="1:7" ht="30" x14ac:dyDescent="0.25">
      <c r="B88" s="18"/>
      <c r="C88" s="18" t="s">
        <v>100</v>
      </c>
      <c r="D88" s="18">
        <v>333</v>
      </c>
    </row>
    <row r="89" spans="1:7" x14ac:dyDescent="0.25">
      <c r="A89" t="s">
        <v>222</v>
      </c>
      <c r="B89" t="s">
        <v>199</v>
      </c>
      <c r="C89" s="18" t="s">
        <v>236</v>
      </c>
      <c r="D89" t="s">
        <v>237</v>
      </c>
    </row>
    <row r="90" spans="1:7" x14ac:dyDescent="0.25">
      <c r="A90" t="s">
        <v>51</v>
      </c>
      <c r="B90">
        <v>11061</v>
      </c>
      <c r="C90">
        <v>496</v>
      </c>
      <c r="D90" s="18">
        <v>22.3</v>
      </c>
    </row>
    <row r="91" spans="1:7" x14ac:dyDescent="0.25">
      <c r="A91" t="s">
        <v>46</v>
      </c>
      <c r="B91">
        <v>1851</v>
      </c>
      <c r="C91">
        <v>92</v>
      </c>
      <c r="D91" s="18">
        <v>20.100000000000001</v>
      </c>
    </row>
    <row r="92" spans="1:7" x14ac:dyDescent="0.25">
      <c r="A92" t="s">
        <v>47</v>
      </c>
      <c r="B92">
        <v>1631</v>
      </c>
      <c r="C92">
        <v>125</v>
      </c>
      <c r="D92" s="18">
        <v>13</v>
      </c>
    </row>
    <row r="93" spans="1:7" x14ac:dyDescent="0.25">
      <c r="A93" t="s">
        <v>52</v>
      </c>
      <c r="B93">
        <v>1131</v>
      </c>
      <c r="C93">
        <v>121</v>
      </c>
      <c r="D93" s="18">
        <v>9.3000000000000007</v>
      </c>
    </row>
    <row r="94" spans="1:7" x14ac:dyDescent="0.25">
      <c r="A94" t="s">
        <v>49</v>
      </c>
      <c r="B94">
        <v>291</v>
      </c>
      <c r="C94">
        <v>19</v>
      </c>
      <c r="D94" s="18">
        <v>15.3</v>
      </c>
    </row>
    <row r="95" spans="1:7" x14ac:dyDescent="0.25">
      <c r="A95" t="s">
        <v>104</v>
      </c>
      <c r="B95">
        <v>6014</v>
      </c>
      <c r="C95">
        <v>312</v>
      </c>
      <c r="D95" s="18">
        <v>19.3</v>
      </c>
    </row>
    <row r="96" spans="1:7" x14ac:dyDescent="0.25">
      <c r="A96" t="s">
        <v>53</v>
      </c>
      <c r="B96">
        <v>5709</v>
      </c>
      <c r="C96">
        <v>255</v>
      </c>
      <c r="D96" s="18">
        <v>22.4</v>
      </c>
    </row>
    <row r="97" spans="1:4" x14ac:dyDescent="0.25">
      <c r="A97" t="s">
        <v>176</v>
      </c>
      <c r="B97">
        <v>236</v>
      </c>
      <c r="C97">
        <v>17</v>
      </c>
      <c r="D97" s="18">
        <v>13.9</v>
      </c>
    </row>
  </sheetData>
  <sortState ref="A90:D97">
    <sortCondition ref="A90:A97"/>
  </sortState>
  <mergeCells count="1">
    <mergeCell ref="A69:A7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6:G16 C16:D16" formulaRange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A28" sqref="A28"/>
    </sheetView>
  </sheetViews>
  <sheetFormatPr defaultRowHeight="15" x14ac:dyDescent="0.25"/>
  <cols>
    <col min="1" max="1" width="64.7109375" style="20" customWidth="1"/>
    <col min="2" max="2" width="10.5703125" customWidth="1"/>
  </cols>
  <sheetData>
    <row r="1" spans="1:3" x14ac:dyDescent="0.25">
      <c r="A1" s="19" t="s">
        <v>235</v>
      </c>
      <c r="B1" t="s">
        <v>199</v>
      </c>
    </row>
    <row r="2" spans="1:3" x14ac:dyDescent="0.25">
      <c r="A2" t="s">
        <v>203</v>
      </c>
      <c r="B2" s="18">
        <v>1406</v>
      </c>
      <c r="C2" s="21" t="s">
        <v>213</v>
      </c>
    </row>
    <row r="3" spans="1:3" x14ac:dyDescent="0.25">
      <c r="A3" t="s">
        <v>202</v>
      </c>
      <c r="B3" s="18">
        <v>815</v>
      </c>
      <c r="C3" s="21" t="s">
        <v>212</v>
      </c>
    </row>
    <row r="4" spans="1:3" x14ac:dyDescent="0.25">
      <c r="A4" t="s">
        <v>204</v>
      </c>
      <c r="B4" s="18">
        <v>602</v>
      </c>
      <c r="C4" s="21" t="s">
        <v>211</v>
      </c>
    </row>
    <row r="5" spans="1:3" x14ac:dyDescent="0.25">
      <c r="A5" t="s">
        <v>210</v>
      </c>
      <c r="B5" s="18">
        <v>534</v>
      </c>
      <c r="C5" s="21" t="s">
        <v>219</v>
      </c>
    </row>
    <row r="6" spans="1:3" x14ac:dyDescent="0.25">
      <c r="A6" t="s">
        <v>206</v>
      </c>
      <c r="B6" s="18">
        <v>359</v>
      </c>
      <c r="C6" s="21" t="s">
        <v>215</v>
      </c>
    </row>
    <row r="7" spans="1:3" x14ac:dyDescent="0.25">
      <c r="A7" t="s">
        <v>207</v>
      </c>
      <c r="B7" s="18">
        <v>292</v>
      </c>
      <c r="C7" s="21" t="s">
        <v>216</v>
      </c>
    </row>
    <row r="8" spans="1:3" x14ac:dyDescent="0.25">
      <c r="A8" t="s">
        <v>220</v>
      </c>
      <c r="B8" s="18">
        <v>274</v>
      </c>
      <c r="C8" s="21" t="s">
        <v>221</v>
      </c>
    </row>
    <row r="9" spans="1:3" x14ac:dyDescent="0.25">
      <c r="A9" t="s">
        <v>205</v>
      </c>
      <c r="B9" s="18">
        <v>269</v>
      </c>
      <c r="C9" s="21" t="s">
        <v>214</v>
      </c>
    </row>
    <row r="10" spans="1:3" x14ac:dyDescent="0.25">
      <c r="A10" t="s">
        <v>209</v>
      </c>
      <c r="B10" s="18">
        <v>267</v>
      </c>
      <c r="C10" s="21" t="s">
        <v>218</v>
      </c>
    </row>
    <row r="11" spans="1:3" x14ac:dyDescent="0.25">
      <c r="A11" t="s">
        <v>208</v>
      </c>
      <c r="B11" s="18">
        <v>265</v>
      </c>
      <c r="C11" s="21" t="s">
        <v>217</v>
      </c>
    </row>
    <row r="14" spans="1:3" x14ac:dyDescent="0.25">
      <c r="A14" s="20" t="s">
        <v>301</v>
      </c>
    </row>
    <row r="15" spans="1:3" ht="30" x14ac:dyDescent="0.25">
      <c r="A15" s="29" t="s">
        <v>303</v>
      </c>
      <c r="B15" s="30">
        <v>1097</v>
      </c>
    </row>
    <row r="16" spans="1:3" x14ac:dyDescent="0.25">
      <c r="A16" s="29" t="s">
        <v>307</v>
      </c>
      <c r="B16" s="28">
        <v>337</v>
      </c>
    </row>
    <row r="17" spans="1:2" x14ac:dyDescent="0.25">
      <c r="A17" s="29" t="s">
        <v>302</v>
      </c>
      <c r="B17" s="28">
        <v>258</v>
      </c>
    </row>
    <row r="18" spans="1:2" ht="30" x14ac:dyDescent="0.25">
      <c r="A18" s="29" t="s">
        <v>308</v>
      </c>
      <c r="B18" s="28">
        <v>96</v>
      </c>
    </row>
    <row r="19" spans="1:2" ht="30" x14ac:dyDescent="0.25">
      <c r="A19" s="29" t="s">
        <v>305</v>
      </c>
      <c r="B19" s="28">
        <v>91</v>
      </c>
    </row>
    <row r="20" spans="1:2" x14ac:dyDescent="0.25">
      <c r="A20" s="29" t="s">
        <v>310</v>
      </c>
      <c r="B20" s="28">
        <v>88</v>
      </c>
    </row>
    <row r="21" spans="1:2" ht="30" x14ac:dyDescent="0.25">
      <c r="A21" s="29" t="s">
        <v>306</v>
      </c>
      <c r="B21" s="28">
        <v>74</v>
      </c>
    </row>
    <row r="22" spans="1:2" ht="30" x14ac:dyDescent="0.25">
      <c r="A22" s="29" t="s">
        <v>309</v>
      </c>
      <c r="B22" s="28">
        <v>60</v>
      </c>
    </row>
    <row r="23" spans="1:2" x14ac:dyDescent="0.25">
      <c r="A23" s="29" t="s">
        <v>304</v>
      </c>
      <c r="B23" s="28">
        <v>56</v>
      </c>
    </row>
    <row r="24" spans="1:2" ht="30" x14ac:dyDescent="0.25">
      <c r="A24" s="29" t="s">
        <v>311</v>
      </c>
      <c r="B24" s="28">
        <v>54</v>
      </c>
    </row>
  </sheetData>
  <hyperlinks>
    <hyperlink ref="A15" r:id="rId1" display="http://roar.uel.ac.uk/3454/"/>
    <hyperlink ref="A16" r:id="rId2" display="http://roar.uel.ac.uk/3450/"/>
    <hyperlink ref="A17" r:id="rId3" display="http://roar.uel.ac.uk/1781/"/>
    <hyperlink ref="A18" r:id="rId4" display="http://roar.uel.ac.uk/3489/"/>
    <hyperlink ref="A19" r:id="rId5" display="http://roar.uel.ac.uk/1875/"/>
    <hyperlink ref="A20" r:id="rId6" display="http://roar.uel.ac.uk/3090/"/>
    <hyperlink ref="A21" r:id="rId7" display="http://roar.uel.ac.uk/1866/"/>
    <hyperlink ref="A22" r:id="rId8" display="http://roar.uel.ac.uk/3441/"/>
    <hyperlink ref="A23" r:id="rId9" display="http://roar.uel.ac.uk/1028/"/>
    <hyperlink ref="A24" r:id="rId10" display="http://roar.uel.ac.uk/3200/"/>
  </hyperlinks>
  <pageMargins left="0.7" right="0.7" top="0.75" bottom="0.75" header="0.3" footer="0.3"/>
  <pageSetup paperSize="9" orientation="portrait"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9" sqref="B19"/>
    </sheetView>
  </sheetViews>
  <sheetFormatPr defaultRowHeight="15" x14ac:dyDescent="0.25"/>
  <cols>
    <col min="1" max="1" width="56.28515625" bestFit="1" customWidth="1"/>
  </cols>
  <sheetData>
    <row r="1" spans="1:2" x14ac:dyDescent="0.25">
      <c r="A1" s="17" t="s">
        <v>174</v>
      </c>
      <c r="B1">
        <v>1265</v>
      </c>
    </row>
    <row r="2" spans="1:2" x14ac:dyDescent="0.25">
      <c r="A2" s="14" t="s">
        <v>162</v>
      </c>
      <c r="B2">
        <v>1</v>
      </c>
    </row>
    <row r="3" spans="1:2" x14ac:dyDescent="0.25">
      <c r="A3" s="14" t="s">
        <v>163</v>
      </c>
    </row>
    <row r="4" spans="1:2" x14ac:dyDescent="0.25">
      <c r="A4" s="15" t="s">
        <v>164</v>
      </c>
      <c r="B4">
        <v>92</v>
      </c>
    </row>
    <row r="5" spans="1:2" x14ac:dyDescent="0.25">
      <c r="A5" s="15" t="s">
        <v>165</v>
      </c>
      <c r="B5">
        <v>26</v>
      </c>
    </row>
    <row r="6" spans="1:2" x14ac:dyDescent="0.25">
      <c r="A6" s="13"/>
    </row>
    <row r="7" spans="1:2" x14ac:dyDescent="0.25">
      <c r="A7" s="14" t="s">
        <v>166</v>
      </c>
    </row>
    <row r="8" spans="1:2" x14ac:dyDescent="0.25">
      <c r="A8" s="15" t="s">
        <v>167</v>
      </c>
      <c r="B8">
        <v>25</v>
      </c>
    </row>
    <row r="9" spans="1:2" x14ac:dyDescent="0.25">
      <c r="A9" s="13"/>
    </row>
    <row r="10" spans="1:2" x14ac:dyDescent="0.25">
      <c r="A10" s="14" t="s">
        <v>168</v>
      </c>
      <c r="B10">
        <v>1123</v>
      </c>
    </row>
    <row r="11" spans="1:2" x14ac:dyDescent="0.25">
      <c r="A11" s="15" t="s">
        <v>51</v>
      </c>
      <c r="B11">
        <v>479</v>
      </c>
    </row>
    <row r="12" spans="1:2" x14ac:dyDescent="0.25">
      <c r="A12" s="15" t="s">
        <v>46</v>
      </c>
      <c r="B12">
        <v>66</v>
      </c>
    </row>
    <row r="13" spans="1:2" x14ac:dyDescent="0.25">
      <c r="A13" s="15" t="s">
        <v>47</v>
      </c>
      <c r="B13">
        <v>44</v>
      </c>
    </row>
    <row r="14" spans="1:2" x14ac:dyDescent="0.25">
      <c r="A14" s="15" t="s">
        <v>52</v>
      </c>
      <c r="B14">
        <v>89</v>
      </c>
    </row>
    <row r="15" spans="1:2" x14ac:dyDescent="0.25">
      <c r="A15" s="15" t="s">
        <v>104</v>
      </c>
      <c r="B15">
        <v>261</v>
      </c>
    </row>
    <row r="16" spans="1:2" x14ac:dyDescent="0.25">
      <c r="A16" s="15" t="s">
        <v>175</v>
      </c>
      <c r="B16">
        <v>172</v>
      </c>
    </row>
    <row r="17" spans="1:2" x14ac:dyDescent="0.25">
      <c r="A17" s="15" t="s">
        <v>176</v>
      </c>
      <c r="B17">
        <v>9</v>
      </c>
    </row>
    <row r="18" spans="1:2" x14ac:dyDescent="0.25">
      <c r="A18" s="15" t="s">
        <v>177</v>
      </c>
      <c r="B18">
        <v>3</v>
      </c>
    </row>
    <row r="19" spans="1:2" x14ac:dyDescent="0.25">
      <c r="A19" s="15" t="s">
        <v>49</v>
      </c>
      <c r="B19">
        <v>16</v>
      </c>
    </row>
    <row r="20" spans="1:2" x14ac:dyDescent="0.25">
      <c r="A20" s="15"/>
    </row>
    <row r="21" spans="1:2" x14ac:dyDescent="0.25">
      <c r="A21" t="s">
        <v>178</v>
      </c>
    </row>
    <row r="22" spans="1:2" x14ac:dyDescent="0.25">
      <c r="A22" s="16" t="s">
        <v>169</v>
      </c>
    </row>
    <row r="23" spans="1:2" x14ac:dyDescent="0.25">
      <c r="A23" s="16" t="s">
        <v>170</v>
      </c>
    </row>
    <row r="24" spans="1:2" x14ac:dyDescent="0.25">
      <c r="A24" s="16" t="s">
        <v>171</v>
      </c>
    </row>
    <row r="25" spans="1:2" x14ac:dyDescent="0.25">
      <c r="A25" s="16" t="s">
        <v>172</v>
      </c>
    </row>
    <row r="26" spans="1:2" x14ac:dyDescent="0.25">
      <c r="A26" s="16" t="s">
        <v>173</v>
      </c>
    </row>
  </sheetData>
  <hyperlinks>
    <hyperlink ref="A2" r:id="rId1" display="http://roar.uel.ac.uk/view/divisions/5=5Fconferences/"/>
    <hyperlink ref="A3" r:id="rId2" display="http://roar.uel.ac.uk/view/divisions/3=5Fetd/"/>
    <hyperlink ref="A4" r:id="rId3" display="http://roar.uel.ac.uk/view/divisions/3=5F2=5FTUO/"/>
    <hyperlink ref="A5" r:id="rId4" display="http://roar.uel.ac.uk/view/divisions/3=5F1=5FTOA/"/>
    <hyperlink ref="A7" r:id="rId5" display="http://roar.uel.ac.uk/view/divisions/4=5Fjournals/"/>
    <hyperlink ref="A8" r:id="rId6" display="http://roar.uel.ac.uk/view/divisions/4=5F1=5FRSTE/"/>
    <hyperlink ref="A10" r:id="rId7" display="http://roar.uel.ac.uk/view/divisions/1=5Fschools/"/>
    <hyperlink ref="A11" r:id="rId8" display="http://roar.uel.ac.uk/view/divisions/1=5F1=5FACE/"/>
    <hyperlink ref="A12" r:id="rId9" display="http://roar.uel.ac.uk/view/divisions/1=5F2=5FADI/"/>
    <hyperlink ref="A13" r:id="rId10" display="http://roar.uel.ac.uk/view/divisions/1=5F3=5FCSEC/"/>
    <hyperlink ref="A14" r:id="rId11" display="http://roar.uel.ac.uk/view/divisions/1=5F5=5FHSB/"/>
    <hyperlink ref="A22" r:id="rId12" display="http://roar.uel.ac.uk/view/divisions/1=5F5=5F2=5FERG/"/>
    <hyperlink ref="A23" r:id="rId13" display="http://roar.uel.ac.uk/view/divisions/1=5F5=5F1=5FIHHD/"/>
    <hyperlink ref="A15" r:id="rId14" display="http://roar.uel.ac.uk/view/divisions/1=5F6=5FLSS/"/>
    <hyperlink ref="A24" r:id="rId15" display="http://roar.uel.ac.uk/view/divisions/1=5F6=5F1=5FCIS/"/>
    <hyperlink ref="A25" r:id="rId16" display="http://roar.uel.ac.uk/view/divisions/1=5F6=5F2=5FCHRC/"/>
    <hyperlink ref="A16" r:id="rId17" display="http://roar.uel.ac.uk/view/divisions/1=5F7=5FSP/"/>
    <hyperlink ref="A26" r:id="rId18" display="http://roar.uel.ac.uk/view/divisions/1=5F7=5F1=5FIRCD/"/>
    <hyperlink ref="A17" r:id="rId19" display="http://roar.uel.ac.uk/view/divisions/1=5F8=5FRDBS/"/>
    <hyperlink ref="A18" r:id="rId20" display="http://roar.uel.ac.uk/view/divisions/1=5F9=5FUELC/"/>
    <hyperlink ref="A19" r:id="rId21" display="http://roar.uel.ac.uk/view/divisions/2=5F2=5FLLS/"/>
  </hyperlinks>
  <pageMargins left="0.7" right="0.7" top="0.75" bottom="0.75" header="0.3" footer="0.3"/>
  <pageSetup paperSize="9" orientation="portrait" r:id="rId22"/>
  <drawing r:id="rId2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2" sqref="C2"/>
    </sheetView>
  </sheetViews>
  <sheetFormatPr defaultRowHeight="15" x14ac:dyDescent="0.25"/>
  <cols>
    <col min="1" max="1" width="48.140625" style="25" customWidth="1"/>
    <col min="2" max="4" width="9.140625" style="25"/>
  </cols>
  <sheetData>
    <row r="1" spans="1:4" x14ac:dyDescent="0.25">
      <c r="A1" s="25" t="s">
        <v>279</v>
      </c>
      <c r="C1" s="25" t="s">
        <v>280</v>
      </c>
    </row>
    <row r="2" spans="1:4" ht="30" x14ac:dyDescent="0.25">
      <c r="A2" s="24" t="s">
        <v>238</v>
      </c>
      <c r="B2" s="24" t="s">
        <v>78</v>
      </c>
      <c r="C2" s="24" t="s">
        <v>239</v>
      </c>
      <c r="D2" s="24" t="s">
        <v>240</v>
      </c>
    </row>
    <row r="3" spans="1:4" x14ac:dyDescent="0.25">
      <c r="A3" s="20" t="s">
        <v>245</v>
      </c>
      <c r="B3" s="26">
        <v>5063</v>
      </c>
      <c r="C3" s="20">
        <v>185</v>
      </c>
      <c r="D3" s="20">
        <v>3.7</v>
      </c>
    </row>
    <row r="4" spans="1:4" x14ac:dyDescent="0.25">
      <c r="A4" s="20" t="s">
        <v>277</v>
      </c>
      <c r="B4" s="26">
        <v>3703</v>
      </c>
      <c r="C4" s="26">
        <v>3347</v>
      </c>
      <c r="D4" s="20">
        <v>90.4</v>
      </c>
    </row>
    <row r="5" spans="1:4" x14ac:dyDescent="0.25">
      <c r="A5" s="20" t="s">
        <v>263</v>
      </c>
      <c r="B5" s="26">
        <v>3215</v>
      </c>
      <c r="C5" s="26">
        <v>2410</v>
      </c>
      <c r="D5" s="20">
        <v>75</v>
      </c>
    </row>
    <row r="6" spans="1:4" x14ac:dyDescent="0.25">
      <c r="A6" s="20" t="s">
        <v>258</v>
      </c>
      <c r="B6" s="26">
        <v>2915</v>
      </c>
      <c r="C6" s="26">
        <v>2319</v>
      </c>
      <c r="D6" s="20">
        <v>79.599999999999994</v>
      </c>
    </row>
    <row r="7" spans="1:4" x14ac:dyDescent="0.25">
      <c r="A7" s="20" t="s">
        <v>261</v>
      </c>
      <c r="B7" s="26">
        <v>2711</v>
      </c>
      <c r="C7" s="20">
        <v>564</v>
      </c>
      <c r="D7" s="20">
        <v>20.8</v>
      </c>
    </row>
    <row r="8" spans="1:4" x14ac:dyDescent="0.25">
      <c r="A8" s="20" t="s">
        <v>275</v>
      </c>
      <c r="B8" s="26">
        <v>2544</v>
      </c>
      <c r="C8" s="26">
        <v>1657</v>
      </c>
      <c r="D8" s="20">
        <v>65.099999999999994</v>
      </c>
    </row>
    <row r="9" spans="1:4" x14ac:dyDescent="0.25">
      <c r="A9" s="20" t="s">
        <v>256</v>
      </c>
      <c r="B9" s="26">
        <v>1986</v>
      </c>
      <c r="C9" s="20">
        <v>7</v>
      </c>
      <c r="D9" s="20">
        <v>0.4</v>
      </c>
    </row>
    <row r="10" spans="1:4" x14ac:dyDescent="0.25">
      <c r="A10" s="20" t="s">
        <v>273</v>
      </c>
      <c r="B10" s="26">
        <v>1908</v>
      </c>
      <c r="C10" s="26">
        <v>1003</v>
      </c>
      <c r="D10" s="20">
        <v>52.6</v>
      </c>
    </row>
    <row r="11" spans="1:4" x14ac:dyDescent="0.25">
      <c r="A11" s="20" t="s">
        <v>248</v>
      </c>
      <c r="B11" s="26">
        <v>1719</v>
      </c>
      <c r="C11" s="26">
        <v>1376</v>
      </c>
      <c r="D11" s="20">
        <v>80</v>
      </c>
    </row>
    <row r="12" spans="1:4" x14ac:dyDescent="0.25">
      <c r="A12" s="20" t="s">
        <v>254</v>
      </c>
      <c r="B12" s="26">
        <v>1363</v>
      </c>
      <c r="C12" s="20">
        <v>741</v>
      </c>
      <c r="D12" s="20">
        <v>54.4</v>
      </c>
    </row>
    <row r="13" spans="1:4" x14ac:dyDescent="0.25">
      <c r="A13" s="20" t="s">
        <v>271</v>
      </c>
      <c r="B13" s="26">
        <v>1207</v>
      </c>
      <c r="C13" s="20">
        <v>0</v>
      </c>
      <c r="D13" s="20">
        <v>0</v>
      </c>
    </row>
    <row r="14" spans="1:4" x14ac:dyDescent="0.25">
      <c r="A14" s="20" t="s">
        <v>262</v>
      </c>
      <c r="B14" s="26">
        <v>1197</v>
      </c>
      <c r="C14" s="20">
        <v>792</v>
      </c>
      <c r="D14" s="20">
        <v>66.2</v>
      </c>
    </row>
    <row r="15" spans="1:4" x14ac:dyDescent="0.25">
      <c r="A15" s="20" t="s">
        <v>268</v>
      </c>
      <c r="B15" s="26">
        <v>1176</v>
      </c>
      <c r="C15" s="26">
        <v>1103</v>
      </c>
      <c r="D15" s="20">
        <v>93.8</v>
      </c>
    </row>
    <row r="16" spans="1:4" x14ac:dyDescent="0.25">
      <c r="A16" s="20" t="s">
        <v>276</v>
      </c>
      <c r="B16" s="26">
        <v>1155</v>
      </c>
      <c r="C16" s="20">
        <v>624</v>
      </c>
      <c r="D16" s="20">
        <v>54</v>
      </c>
    </row>
    <row r="17" spans="1:4" x14ac:dyDescent="0.25">
      <c r="A17" s="20" t="s">
        <v>267</v>
      </c>
      <c r="B17" s="26">
        <v>1102</v>
      </c>
      <c r="C17" s="20">
        <v>679</v>
      </c>
      <c r="D17" s="20">
        <v>61.6</v>
      </c>
    </row>
    <row r="18" spans="1:4" ht="30" x14ac:dyDescent="0.25">
      <c r="A18" s="20" t="s">
        <v>269</v>
      </c>
      <c r="B18" s="26">
        <v>1082</v>
      </c>
      <c r="C18" s="20">
        <v>795</v>
      </c>
      <c r="D18" s="20">
        <v>73.5</v>
      </c>
    </row>
    <row r="19" spans="1:4" x14ac:dyDescent="0.25">
      <c r="A19" s="20" t="s">
        <v>247</v>
      </c>
      <c r="B19" s="26">
        <v>1061</v>
      </c>
      <c r="C19" s="20">
        <v>815</v>
      </c>
      <c r="D19" s="20">
        <v>76.8</v>
      </c>
    </row>
    <row r="20" spans="1:4" x14ac:dyDescent="0.25">
      <c r="A20" s="20" t="s">
        <v>250</v>
      </c>
      <c r="B20" s="20">
        <v>888</v>
      </c>
      <c r="C20" s="20">
        <v>183</v>
      </c>
      <c r="D20" s="20">
        <v>20.6</v>
      </c>
    </row>
    <row r="21" spans="1:4" x14ac:dyDescent="0.25">
      <c r="A21" s="20" t="s">
        <v>264</v>
      </c>
      <c r="B21" s="20">
        <v>857</v>
      </c>
      <c r="C21" s="20">
        <v>241</v>
      </c>
      <c r="D21" s="20">
        <v>28.1</v>
      </c>
    </row>
    <row r="22" spans="1:4" x14ac:dyDescent="0.25">
      <c r="A22" s="20" t="s">
        <v>266</v>
      </c>
      <c r="B22" s="20">
        <v>814</v>
      </c>
      <c r="C22" s="20">
        <v>699</v>
      </c>
      <c r="D22" s="20">
        <v>85.9</v>
      </c>
    </row>
    <row r="23" spans="1:4" x14ac:dyDescent="0.25">
      <c r="A23" s="20" t="s">
        <v>270</v>
      </c>
      <c r="B23" s="20">
        <v>741</v>
      </c>
      <c r="C23" s="20">
        <v>357</v>
      </c>
      <c r="D23" s="20">
        <v>48.2</v>
      </c>
    </row>
    <row r="24" spans="1:4" x14ac:dyDescent="0.25">
      <c r="A24" s="20" t="s">
        <v>257</v>
      </c>
      <c r="B24" s="20">
        <v>735</v>
      </c>
      <c r="C24" s="20">
        <v>2</v>
      </c>
      <c r="D24" s="20">
        <v>0.3</v>
      </c>
    </row>
    <row r="25" spans="1:4" x14ac:dyDescent="0.25">
      <c r="A25" s="20" t="s">
        <v>241</v>
      </c>
      <c r="B25" s="20">
        <v>727</v>
      </c>
      <c r="C25" s="20">
        <v>696</v>
      </c>
      <c r="D25" s="20">
        <v>95.7</v>
      </c>
    </row>
    <row r="26" spans="1:4" x14ac:dyDescent="0.25">
      <c r="A26" s="20" t="s">
        <v>260</v>
      </c>
      <c r="B26" s="20">
        <v>647</v>
      </c>
      <c r="C26" s="20">
        <v>121</v>
      </c>
      <c r="D26" s="20">
        <v>18.7</v>
      </c>
    </row>
    <row r="27" spans="1:4" x14ac:dyDescent="0.25">
      <c r="A27" s="20" t="s">
        <v>252</v>
      </c>
      <c r="B27" s="20">
        <v>632</v>
      </c>
      <c r="C27" s="20">
        <v>128</v>
      </c>
      <c r="D27" s="20">
        <v>20.3</v>
      </c>
    </row>
    <row r="28" spans="1:4" x14ac:dyDescent="0.25">
      <c r="A28" s="27" t="s">
        <v>272</v>
      </c>
      <c r="B28" s="27">
        <v>606</v>
      </c>
      <c r="C28" s="27">
        <v>260</v>
      </c>
      <c r="D28" s="27">
        <v>42.9</v>
      </c>
    </row>
    <row r="29" spans="1:4" ht="30" x14ac:dyDescent="0.25">
      <c r="A29" s="20" t="s">
        <v>246</v>
      </c>
      <c r="B29" s="20">
        <v>593</v>
      </c>
      <c r="C29" s="20">
        <v>217</v>
      </c>
      <c r="D29" s="20">
        <v>36.6</v>
      </c>
    </row>
    <row r="30" spans="1:4" x14ac:dyDescent="0.25">
      <c r="A30" s="20" t="s">
        <v>255</v>
      </c>
      <c r="B30" s="20">
        <v>339</v>
      </c>
      <c r="C30" s="20">
        <v>269</v>
      </c>
      <c r="D30" s="20">
        <v>79.400000000000006</v>
      </c>
    </row>
    <row r="31" spans="1:4" x14ac:dyDescent="0.25">
      <c r="A31" s="20" t="s">
        <v>265</v>
      </c>
      <c r="B31" s="20">
        <v>296</v>
      </c>
      <c r="C31" s="20">
        <v>192</v>
      </c>
      <c r="D31" s="20">
        <v>64.900000000000006</v>
      </c>
    </row>
    <row r="32" spans="1:4" x14ac:dyDescent="0.25">
      <c r="A32" s="20" t="s">
        <v>253</v>
      </c>
      <c r="B32" s="20">
        <v>283</v>
      </c>
      <c r="C32" s="20">
        <v>181</v>
      </c>
      <c r="D32" s="20">
        <v>64</v>
      </c>
    </row>
    <row r="33" spans="1:4" x14ac:dyDescent="0.25">
      <c r="A33" s="20" t="s">
        <v>242</v>
      </c>
      <c r="B33" s="20">
        <v>217</v>
      </c>
      <c r="C33" s="20">
        <v>3</v>
      </c>
      <c r="D33" s="20">
        <v>1.4</v>
      </c>
    </row>
    <row r="34" spans="1:4" x14ac:dyDescent="0.25">
      <c r="A34" s="20" t="s">
        <v>278</v>
      </c>
      <c r="B34" s="20">
        <v>214</v>
      </c>
      <c r="C34" s="20">
        <v>63</v>
      </c>
      <c r="D34" s="20">
        <v>29.4</v>
      </c>
    </row>
    <row r="35" spans="1:4" x14ac:dyDescent="0.25">
      <c r="A35" s="20" t="s">
        <v>243</v>
      </c>
      <c r="B35" s="20">
        <v>129</v>
      </c>
      <c r="C35" s="20">
        <v>80</v>
      </c>
      <c r="D35" s="20">
        <v>62</v>
      </c>
    </row>
    <row r="36" spans="1:4" x14ac:dyDescent="0.25">
      <c r="A36" s="20" t="s">
        <v>274</v>
      </c>
      <c r="B36" s="20">
        <v>112</v>
      </c>
      <c r="C36" s="20">
        <v>2</v>
      </c>
      <c r="D36" s="20">
        <v>1.8</v>
      </c>
    </row>
    <row r="37" spans="1:4" x14ac:dyDescent="0.25">
      <c r="A37" s="20" t="s">
        <v>259</v>
      </c>
      <c r="B37" s="20">
        <v>109</v>
      </c>
      <c r="C37" s="20">
        <v>50</v>
      </c>
      <c r="D37" s="20">
        <v>45.9</v>
      </c>
    </row>
    <row r="38" spans="1:4" x14ac:dyDescent="0.25">
      <c r="A38" s="20" t="s">
        <v>249</v>
      </c>
      <c r="B38" s="20">
        <v>91</v>
      </c>
      <c r="C38" s="20">
        <v>3</v>
      </c>
      <c r="D38" s="20">
        <v>3.3</v>
      </c>
    </row>
    <row r="39" spans="1:4" x14ac:dyDescent="0.25">
      <c r="A39" s="20" t="s">
        <v>251</v>
      </c>
      <c r="B39" s="20">
        <v>76</v>
      </c>
      <c r="C39" s="20">
        <v>7</v>
      </c>
      <c r="D39" s="20">
        <v>9.1999999999999993</v>
      </c>
    </row>
    <row r="40" spans="1:4" x14ac:dyDescent="0.25">
      <c r="A40" s="20" t="s">
        <v>244</v>
      </c>
      <c r="B40" s="20">
        <v>31</v>
      </c>
      <c r="C40" s="20">
        <v>26</v>
      </c>
      <c r="D40" s="20">
        <v>83.9</v>
      </c>
    </row>
  </sheetData>
  <sortState ref="A2:D40">
    <sortCondition descending="1" ref="B2:B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4" sqref="E4"/>
    </sheetView>
  </sheetViews>
  <sheetFormatPr defaultRowHeight="15" x14ac:dyDescent="0.25"/>
  <cols>
    <col min="1" max="1" width="15.42578125" customWidth="1"/>
  </cols>
  <sheetData>
    <row r="1" spans="1:6" x14ac:dyDescent="0.25">
      <c r="A1" t="s">
        <v>0</v>
      </c>
      <c r="B1" s="1" t="s">
        <v>2</v>
      </c>
      <c r="C1" t="s">
        <v>3</v>
      </c>
      <c r="D1" t="s">
        <v>4</v>
      </c>
      <c r="E1" t="s">
        <v>5</v>
      </c>
      <c r="F1" t="s">
        <v>43</v>
      </c>
    </row>
    <row r="2" spans="1:6" x14ac:dyDescent="0.25">
      <c r="A2" t="s">
        <v>1</v>
      </c>
      <c r="B2">
        <v>1</v>
      </c>
      <c r="C2">
        <v>4</v>
      </c>
      <c r="D2">
        <v>8</v>
      </c>
      <c r="E2">
        <v>22</v>
      </c>
      <c r="F2">
        <f>SUM(B2:E2)</f>
        <v>35</v>
      </c>
    </row>
    <row r="3" spans="1:6" x14ac:dyDescent="0.25">
      <c r="A3" t="s">
        <v>63</v>
      </c>
      <c r="B3">
        <v>0</v>
      </c>
      <c r="C3">
        <v>4</v>
      </c>
      <c r="D3">
        <v>5</v>
      </c>
      <c r="E3">
        <v>29</v>
      </c>
      <c r="F3">
        <f t="shared" ref="F3:F4" si="0">SUM(B3:E3)</f>
        <v>38</v>
      </c>
    </row>
    <row r="4" spans="1:6" x14ac:dyDescent="0.25">
      <c r="A4" t="s">
        <v>62</v>
      </c>
      <c r="B4">
        <v>1</v>
      </c>
      <c r="C4">
        <v>4</v>
      </c>
      <c r="D4">
        <v>4</v>
      </c>
      <c r="E4">
        <v>89</v>
      </c>
      <c r="F4">
        <f t="shared" si="0"/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N3" sqref="N3:N4"/>
    </sheetView>
  </sheetViews>
  <sheetFormatPr defaultRowHeight="15" x14ac:dyDescent="0.25"/>
  <cols>
    <col min="1" max="1" width="15.28515625" bestFit="1" customWidth="1"/>
  </cols>
  <sheetData>
    <row r="1" spans="1:14" x14ac:dyDescent="0.25">
      <c r="A1" t="s">
        <v>42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  <c r="M1" t="s">
        <v>17</v>
      </c>
    </row>
    <row r="2" spans="1:14" x14ac:dyDescent="0.25">
      <c r="A2" t="s">
        <v>1</v>
      </c>
      <c r="B2">
        <v>5</v>
      </c>
      <c r="C2">
        <v>1</v>
      </c>
      <c r="D2">
        <v>3</v>
      </c>
      <c r="E2">
        <v>19</v>
      </c>
      <c r="F2">
        <v>9</v>
      </c>
      <c r="G2">
        <v>23</v>
      </c>
      <c r="H2">
        <v>11</v>
      </c>
      <c r="I2">
        <v>35</v>
      </c>
      <c r="J2">
        <v>11</v>
      </c>
      <c r="K2">
        <v>78</v>
      </c>
      <c r="L2">
        <v>42</v>
      </c>
      <c r="M2">
        <v>50</v>
      </c>
      <c r="N2">
        <f>SUM(B2:M2)</f>
        <v>287</v>
      </c>
    </row>
    <row r="3" spans="1:14" x14ac:dyDescent="0.25">
      <c r="A3" t="s">
        <v>63</v>
      </c>
      <c r="B3">
        <v>53</v>
      </c>
      <c r="C3">
        <v>35</v>
      </c>
      <c r="D3">
        <v>57</v>
      </c>
      <c r="E3">
        <v>276</v>
      </c>
      <c r="F3">
        <v>295</v>
      </c>
      <c r="G3">
        <v>945</v>
      </c>
      <c r="H3">
        <v>679</v>
      </c>
      <c r="I3">
        <v>1191</v>
      </c>
      <c r="J3">
        <v>1228</v>
      </c>
      <c r="K3">
        <v>3796</v>
      </c>
      <c r="L3">
        <v>3651</v>
      </c>
      <c r="M3">
        <v>3184</v>
      </c>
      <c r="N3">
        <f t="shared" ref="N3:N4" si="0">SUM(B3:M3)</f>
        <v>15390</v>
      </c>
    </row>
    <row r="4" spans="1:14" x14ac:dyDescent="0.25">
      <c r="A4" t="s">
        <v>62</v>
      </c>
      <c r="B4">
        <v>58</v>
      </c>
      <c r="C4">
        <v>41</v>
      </c>
      <c r="D4">
        <v>58</v>
      </c>
      <c r="E4">
        <v>479</v>
      </c>
      <c r="F4">
        <v>358</v>
      </c>
      <c r="G4">
        <v>1448</v>
      </c>
      <c r="H4">
        <v>942</v>
      </c>
      <c r="I4">
        <v>1903</v>
      </c>
      <c r="J4">
        <v>1542</v>
      </c>
      <c r="K4">
        <v>4967</v>
      </c>
      <c r="L4">
        <v>5167</v>
      </c>
      <c r="M4">
        <v>4937</v>
      </c>
      <c r="N4">
        <f t="shared" si="0"/>
        <v>21900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B13" sqref="B13"/>
    </sheetView>
  </sheetViews>
  <sheetFormatPr defaultRowHeight="15" x14ac:dyDescent="0.25"/>
  <cols>
    <col min="1" max="1" width="15.28515625" bestFit="1" customWidth="1"/>
  </cols>
  <sheetData>
    <row r="1" spans="1:14" x14ac:dyDescent="0.25">
      <c r="A1" t="s">
        <v>42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27</v>
      </c>
      <c r="L1" t="s">
        <v>28</v>
      </c>
      <c r="M1" t="s">
        <v>29</v>
      </c>
      <c r="N1" t="s">
        <v>43</v>
      </c>
    </row>
    <row r="2" spans="1:14" x14ac:dyDescent="0.25">
      <c r="A2" t="s">
        <v>1</v>
      </c>
      <c r="B2">
        <v>65</v>
      </c>
      <c r="C2">
        <v>32</v>
      </c>
      <c r="D2">
        <v>60</v>
      </c>
      <c r="E2">
        <v>83</v>
      </c>
      <c r="F2">
        <v>1</v>
      </c>
      <c r="G2">
        <v>34</v>
      </c>
      <c r="H2">
        <v>96</v>
      </c>
      <c r="I2">
        <v>37</v>
      </c>
      <c r="J2">
        <v>27</v>
      </c>
      <c r="K2">
        <v>14</v>
      </c>
      <c r="L2">
        <v>54</v>
      </c>
      <c r="M2">
        <v>32</v>
      </c>
      <c r="N2">
        <f>SUM(B2:M2)</f>
        <v>535</v>
      </c>
    </row>
    <row r="3" spans="1:14" x14ac:dyDescent="0.25">
      <c r="A3" t="s">
        <v>63</v>
      </c>
      <c r="B3">
        <v>4359</v>
      </c>
      <c r="C3">
        <v>2486</v>
      </c>
      <c r="D3">
        <v>6406</v>
      </c>
      <c r="E3">
        <v>7002</v>
      </c>
      <c r="F3">
        <v>5678</v>
      </c>
      <c r="G3">
        <v>5410</v>
      </c>
      <c r="H3">
        <v>7477</v>
      </c>
      <c r="I3">
        <v>6436</v>
      </c>
      <c r="J3">
        <v>7354</v>
      </c>
      <c r="K3">
        <v>8895</v>
      </c>
      <c r="L3">
        <v>9365</v>
      </c>
      <c r="M3">
        <v>7409</v>
      </c>
      <c r="N3">
        <f t="shared" ref="N3:N4" si="0">SUM(B3:M3)</f>
        <v>78277</v>
      </c>
    </row>
    <row r="4" spans="1:14" x14ac:dyDescent="0.25">
      <c r="A4" t="s">
        <v>62</v>
      </c>
      <c r="B4">
        <v>6820</v>
      </c>
      <c r="C4">
        <v>4459</v>
      </c>
      <c r="D4">
        <v>11341</v>
      </c>
      <c r="E4">
        <v>11756</v>
      </c>
      <c r="F4">
        <v>6090</v>
      </c>
      <c r="G4">
        <v>8889</v>
      </c>
      <c r="H4">
        <v>13065</v>
      </c>
      <c r="I4">
        <v>11194</v>
      </c>
      <c r="J4">
        <v>13797</v>
      </c>
      <c r="K4">
        <v>14148</v>
      </c>
      <c r="L4">
        <v>13715</v>
      </c>
      <c r="M4">
        <v>14188</v>
      </c>
      <c r="N4">
        <f t="shared" si="0"/>
        <v>129462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selection activeCell="C17" sqref="C17"/>
    </sheetView>
  </sheetViews>
  <sheetFormatPr defaultRowHeight="15" x14ac:dyDescent="0.25"/>
  <cols>
    <col min="1" max="1" width="15.28515625" bestFit="1" customWidth="1"/>
  </cols>
  <sheetData>
    <row r="1" spans="1:14" x14ac:dyDescent="0.25">
      <c r="A1" t="s">
        <v>42</v>
      </c>
      <c r="B1" t="s">
        <v>30</v>
      </c>
      <c r="C1" t="s">
        <v>31</v>
      </c>
      <c r="D1" t="s">
        <v>32</v>
      </c>
      <c r="E1" t="s">
        <v>33</v>
      </c>
      <c r="F1" t="s">
        <v>34</v>
      </c>
      <c r="G1" t="s">
        <v>35</v>
      </c>
      <c r="H1" t="s">
        <v>36</v>
      </c>
      <c r="I1" t="s">
        <v>37</v>
      </c>
      <c r="J1" t="s">
        <v>38</v>
      </c>
      <c r="K1" t="s">
        <v>39</v>
      </c>
      <c r="L1" t="s">
        <v>40</v>
      </c>
      <c r="M1" t="s">
        <v>41</v>
      </c>
      <c r="N1" t="s">
        <v>43</v>
      </c>
    </row>
    <row r="2" spans="1:14" x14ac:dyDescent="0.25">
      <c r="A2" t="s">
        <v>1</v>
      </c>
      <c r="B2">
        <v>35</v>
      </c>
      <c r="C2">
        <v>5</v>
      </c>
      <c r="D2">
        <v>4</v>
      </c>
      <c r="E2">
        <v>24</v>
      </c>
      <c r="F2">
        <v>98</v>
      </c>
      <c r="G2">
        <v>0</v>
      </c>
      <c r="H2">
        <v>5</v>
      </c>
      <c r="I2">
        <v>2</v>
      </c>
      <c r="J2">
        <v>2</v>
      </c>
      <c r="K2">
        <v>7</v>
      </c>
      <c r="L2">
        <v>21</v>
      </c>
      <c r="M2">
        <v>27</v>
      </c>
      <c r="N2">
        <f>SUM(B2:M2)</f>
        <v>230</v>
      </c>
    </row>
    <row r="3" spans="1:14" x14ac:dyDescent="0.25">
      <c r="A3" t="s">
        <v>63</v>
      </c>
      <c r="B3">
        <v>11292</v>
      </c>
      <c r="C3">
        <v>7757</v>
      </c>
      <c r="D3">
        <v>7717</v>
      </c>
      <c r="E3">
        <v>6768</v>
      </c>
      <c r="F3">
        <v>7897</v>
      </c>
      <c r="G3">
        <v>4961</v>
      </c>
      <c r="H3">
        <v>6501</v>
      </c>
      <c r="I3">
        <v>8475</v>
      </c>
      <c r="J3">
        <v>5287</v>
      </c>
      <c r="K3">
        <v>7944</v>
      </c>
      <c r="L3">
        <v>9376</v>
      </c>
      <c r="M3">
        <v>6229</v>
      </c>
      <c r="N3">
        <f t="shared" ref="N3:N4" si="0">SUM(B3:M3)</f>
        <v>90204</v>
      </c>
    </row>
    <row r="4" spans="1:14" x14ac:dyDescent="0.25">
      <c r="A4" t="s">
        <v>62</v>
      </c>
      <c r="B4">
        <v>15982</v>
      </c>
      <c r="C4">
        <v>14741</v>
      </c>
      <c r="D4">
        <v>16517</v>
      </c>
      <c r="E4">
        <v>9832</v>
      </c>
      <c r="F4">
        <v>14581</v>
      </c>
      <c r="G4">
        <v>9308</v>
      </c>
      <c r="H4">
        <v>9428</v>
      </c>
      <c r="I4">
        <v>8066</v>
      </c>
      <c r="J4">
        <v>10908</v>
      </c>
      <c r="K4">
        <v>9104</v>
      </c>
      <c r="L4">
        <v>10500</v>
      </c>
      <c r="M4">
        <v>10615</v>
      </c>
      <c r="N4">
        <f t="shared" si="0"/>
        <v>139582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workbookViewId="0">
      <selection activeCell="N2" sqref="N2"/>
    </sheetView>
  </sheetViews>
  <sheetFormatPr defaultRowHeight="15" x14ac:dyDescent="0.25"/>
  <cols>
    <col min="1" max="1" width="15.28515625" bestFit="1" customWidth="1"/>
  </cols>
  <sheetData>
    <row r="1" spans="1:14" x14ac:dyDescent="0.25">
      <c r="A1" t="s">
        <v>42</v>
      </c>
      <c r="B1" t="s">
        <v>64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70</v>
      </c>
      <c r="I1" t="s">
        <v>71</v>
      </c>
      <c r="J1" t="s">
        <v>72</v>
      </c>
      <c r="K1" t="s">
        <v>73</v>
      </c>
      <c r="L1" t="s">
        <v>74</v>
      </c>
      <c r="M1" t="s">
        <v>75</v>
      </c>
      <c r="N1" t="s">
        <v>43</v>
      </c>
    </row>
    <row r="2" spans="1:14" x14ac:dyDescent="0.25">
      <c r="A2" t="s">
        <v>1</v>
      </c>
      <c r="B2">
        <v>1</v>
      </c>
      <c r="C2">
        <v>28</v>
      </c>
      <c r="D2">
        <v>38</v>
      </c>
      <c r="E2">
        <v>60</v>
      </c>
      <c r="F2">
        <v>21</v>
      </c>
      <c r="G2" s="12">
        <v>40</v>
      </c>
      <c r="H2" s="12">
        <v>19</v>
      </c>
      <c r="I2" s="12">
        <v>3</v>
      </c>
      <c r="J2" s="12">
        <v>0</v>
      </c>
      <c r="K2" s="12">
        <v>0</v>
      </c>
      <c r="L2" s="12">
        <v>0</v>
      </c>
      <c r="M2" s="12">
        <v>0</v>
      </c>
      <c r="N2">
        <f>SUM(B2:M2)</f>
        <v>210</v>
      </c>
    </row>
    <row r="3" spans="1:14" x14ac:dyDescent="0.25">
      <c r="A3" t="s">
        <v>63</v>
      </c>
      <c r="B3">
        <v>9931</v>
      </c>
      <c r="C3">
        <v>8132</v>
      </c>
      <c r="D3" s="7">
        <v>11935</v>
      </c>
      <c r="E3">
        <v>11527</v>
      </c>
      <c r="F3" s="7">
        <v>9799</v>
      </c>
      <c r="G3" s="7">
        <v>10513</v>
      </c>
      <c r="H3" s="7">
        <v>10085</v>
      </c>
      <c r="I3" s="7">
        <v>10580</v>
      </c>
      <c r="J3" s="7">
        <v>12648</v>
      </c>
      <c r="K3" s="7">
        <v>19209</v>
      </c>
      <c r="L3" s="7">
        <v>7176</v>
      </c>
      <c r="M3" s="7">
        <v>4055</v>
      </c>
      <c r="N3">
        <f>SUM(B3:M3)</f>
        <v>125590</v>
      </c>
    </row>
    <row r="4" spans="1:14" x14ac:dyDescent="0.25">
      <c r="A4" t="s">
        <v>62</v>
      </c>
      <c r="B4">
        <v>10549</v>
      </c>
      <c r="C4">
        <v>10916</v>
      </c>
      <c r="D4" s="7">
        <v>12949</v>
      </c>
      <c r="E4">
        <v>11721</v>
      </c>
      <c r="F4" s="7">
        <v>12096</v>
      </c>
      <c r="G4" s="7">
        <v>9984</v>
      </c>
      <c r="H4" s="7">
        <v>16029</v>
      </c>
      <c r="I4" s="7">
        <v>13116</v>
      </c>
      <c r="J4" s="7">
        <v>12631</v>
      </c>
      <c r="K4" s="7">
        <v>15874</v>
      </c>
      <c r="L4" s="7">
        <v>11367</v>
      </c>
      <c r="M4" s="7">
        <v>8965</v>
      </c>
      <c r="N4">
        <f t="shared" ref="N4" si="0">SUM(B4:M4)</f>
        <v>146197</v>
      </c>
    </row>
    <row r="6" spans="1:14" x14ac:dyDescent="0.25">
      <c r="A6" t="s">
        <v>179</v>
      </c>
    </row>
    <row r="7" spans="1:14" x14ac:dyDescent="0.25">
      <c r="A7" t="s">
        <v>180</v>
      </c>
    </row>
    <row r="8" spans="1:14" x14ac:dyDescent="0.25">
      <c r="A8" t="s">
        <v>1</v>
      </c>
      <c r="J8">
        <v>0</v>
      </c>
      <c r="K8" t="s">
        <v>181</v>
      </c>
      <c r="L8">
        <v>25</v>
      </c>
      <c r="M8">
        <v>10</v>
      </c>
    </row>
    <row r="9" spans="1:14" x14ac:dyDescent="0.25">
      <c r="A9" t="s">
        <v>199</v>
      </c>
      <c r="K9">
        <v>6</v>
      </c>
      <c r="L9">
        <v>1614</v>
      </c>
      <c r="M9">
        <v>1865</v>
      </c>
    </row>
    <row r="10" spans="1:14" x14ac:dyDescent="0.25">
      <c r="A10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9" sqref="A9"/>
    </sheetView>
  </sheetViews>
  <sheetFormatPr defaultRowHeight="15" x14ac:dyDescent="0.25"/>
  <cols>
    <col min="1" max="1" width="15.28515625" bestFit="1" customWidth="1"/>
  </cols>
  <sheetData>
    <row r="1" spans="1:14" x14ac:dyDescent="0.25">
      <c r="A1" t="s">
        <v>42</v>
      </c>
      <c r="B1" t="s">
        <v>183</v>
      </c>
      <c r="C1" t="s">
        <v>184</v>
      </c>
      <c r="D1" t="s">
        <v>185</v>
      </c>
      <c r="E1" t="s">
        <v>186</v>
      </c>
      <c r="F1" t="s">
        <v>187</v>
      </c>
      <c r="G1" t="s">
        <v>188</v>
      </c>
      <c r="H1" t="s">
        <v>189</v>
      </c>
      <c r="I1" t="s">
        <v>190</v>
      </c>
      <c r="J1" t="s">
        <v>191</v>
      </c>
      <c r="K1" t="s">
        <v>192</v>
      </c>
      <c r="L1" t="s">
        <v>193</v>
      </c>
      <c r="M1" t="s">
        <v>194</v>
      </c>
      <c r="N1" t="s">
        <v>43</v>
      </c>
    </row>
    <row r="2" spans="1:14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f>SUM(B2:M2)</f>
        <v>0</v>
      </c>
    </row>
    <row r="3" spans="1:14" x14ac:dyDescent="0.25">
      <c r="A3" t="s">
        <v>63</v>
      </c>
      <c r="B3" s="7">
        <v>4973</v>
      </c>
      <c r="C3">
        <v>4515</v>
      </c>
      <c r="D3">
        <v>6539</v>
      </c>
      <c r="N3">
        <f>SUM(B3:M3)</f>
        <v>16027</v>
      </c>
    </row>
    <row r="4" spans="1:14" x14ac:dyDescent="0.25">
      <c r="A4" t="s">
        <v>62</v>
      </c>
      <c r="B4" s="7">
        <v>9117</v>
      </c>
      <c r="C4">
        <v>8265</v>
      </c>
      <c r="D4">
        <v>7446</v>
      </c>
      <c r="N4">
        <f t="shared" ref="N4" si="0">SUM(B4:M4)</f>
        <v>24828</v>
      </c>
    </row>
    <row r="5" spans="1:14" x14ac:dyDescent="0.25">
      <c r="A5" t="s">
        <v>179</v>
      </c>
    </row>
    <row r="7" spans="1:14" x14ac:dyDescent="0.25">
      <c r="A7" t="s">
        <v>180</v>
      </c>
    </row>
    <row r="8" spans="1:14" x14ac:dyDescent="0.25">
      <c r="A8" t="s">
        <v>1</v>
      </c>
      <c r="I8">
        <v>25</v>
      </c>
      <c r="J8">
        <v>32</v>
      </c>
      <c r="K8">
        <v>42</v>
      </c>
      <c r="L8">
        <v>58</v>
      </c>
      <c r="M8">
        <v>16</v>
      </c>
      <c r="N8">
        <f t="shared" ref="N8:N10" si="1">SUM(B8:M8)</f>
        <v>173</v>
      </c>
    </row>
    <row r="9" spans="1:14" x14ac:dyDescent="0.25">
      <c r="A9" t="s">
        <v>199</v>
      </c>
      <c r="B9">
        <v>2336</v>
      </c>
      <c r="C9">
        <v>2247</v>
      </c>
      <c r="D9">
        <v>3015</v>
      </c>
      <c r="E9">
        <v>5411</v>
      </c>
      <c r="F9">
        <v>4199</v>
      </c>
      <c r="G9">
        <v>3895</v>
      </c>
      <c r="H9">
        <v>4599</v>
      </c>
      <c r="I9">
        <v>4427</v>
      </c>
      <c r="J9">
        <v>5017</v>
      </c>
      <c r="K9">
        <v>6823</v>
      </c>
      <c r="L9">
        <v>6169</v>
      </c>
      <c r="M9">
        <v>10187</v>
      </c>
      <c r="N9">
        <f t="shared" si="1"/>
        <v>58325</v>
      </c>
    </row>
    <row r="10" spans="1:14" x14ac:dyDescent="0.25">
      <c r="A10" t="s">
        <v>62</v>
      </c>
      <c r="B10">
        <v>5304</v>
      </c>
      <c r="C10">
        <v>6569</v>
      </c>
      <c r="D10">
        <v>7105</v>
      </c>
      <c r="E10">
        <v>7665</v>
      </c>
      <c r="F10">
        <v>6987</v>
      </c>
      <c r="G10">
        <v>6437</v>
      </c>
      <c r="H10">
        <v>9809</v>
      </c>
      <c r="I10" s="7">
        <v>8710</v>
      </c>
      <c r="J10" s="7">
        <v>7319</v>
      </c>
      <c r="K10" s="7">
        <v>8100</v>
      </c>
      <c r="L10" s="7">
        <v>8264</v>
      </c>
      <c r="M10" s="7">
        <v>6377</v>
      </c>
      <c r="N10">
        <f t="shared" si="1"/>
        <v>88646</v>
      </c>
    </row>
    <row r="12" spans="1:14" x14ac:dyDescent="0.25">
      <c r="A12" t="s">
        <v>195</v>
      </c>
    </row>
    <row r="13" spans="1:14" x14ac:dyDescent="0.25">
      <c r="A13" t="s">
        <v>196</v>
      </c>
    </row>
    <row r="14" spans="1:14" x14ac:dyDescent="0.25">
      <c r="A14" t="s">
        <v>198</v>
      </c>
      <c r="B14">
        <v>1</v>
      </c>
    </row>
    <row r="15" spans="1:14" x14ac:dyDescent="0.25">
      <c r="A15" t="s">
        <v>197</v>
      </c>
      <c r="B15">
        <v>115</v>
      </c>
    </row>
    <row r="16" spans="1:14" x14ac:dyDescent="0.25">
      <c r="A16" t="s">
        <v>200</v>
      </c>
      <c r="D16">
        <v>1380</v>
      </c>
      <c r="H16">
        <v>1576</v>
      </c>
      <c r="I16">
        <v>1601</v>
      </c>
      <c r="J16">
        <v>1633</v>
      </c>
      <c r="K16">
        <v>1675</v>
      </c>
      <c r="L16">
        <v>1733</v>
      </c>
      <c r="M16">
        <v>1749</v>
      </c>
    </row>
    <row r="18" spans="1:9" x14ac:dyDescent="0.25">
      <c r="A18" t="s">
        <v>300</v>
      </c>
      <c r="D18" s="17">
        <v>613</v>
      </c>
    </row>
    <row r="20" spans="1:9" x14ac:dyDescent="0.25">
      <c r="A20" t="s">
        <v>281</v>
      </c>
    </row>
    <row r="21" spans="1:9" x14ac:dyDescent="0.25">
      <c r="B21" t="s">
        <v>51</v>
      </c>
      <c r="C21" t="s">
        <v>46</v>
      </c>
      <c r="D21" t="s">
        <v>47</v>
      </c>
      <c r="E21" t="s">
        <v>52</v>
      </c>
      <c r="F21" t="s">
        <v>104</v>
      </c>
      <c r="G21" t="s">
        <v>282</v>
      </c>
      <c r="H21" t="s">
        <v>176</v>
      </c>
    </row>
    <row r="22" spans="1:9" x14ac:dyDescent="0.25">
      <c r="A22" t="s">
        <v>78</v>
      </c>
      <c r="B22">
        <v>8</v>
      </c>
      <c r="C22">
        <v>8</v>
      </c>
      <c r="D22">
        <v>24</v>
      </c>
      <c r="E22">
        <v>20</v>
      </c>
      <c r="F22">
        <v>15</v>
      </c>
      <c r="G22">
        <v>32</v>
      </c>
      <c r="H22">
        <v>1</v>
      </c>
      <c r="I22">
        <f>SUM(B22:H22)</f>
        <v>108</v>
      </c>
    </row>
    <row r="23" spans="1:9" x14ac:dyDescent="0.25">
      <c r="A23" t="s">
        <v>285</v>
      </c>
      <c r="B23">
        <v>1</v>
      </c>
      <c r="F23">
        <v>10</v>
      </c>
      <c r="G23">
        <v>2</v>
      </c>
      <c r="I23">
        <f t="shared" ref="I23:I27" si="2">SUM(B23:H23)</f>
        <v>13</v>
      </c>
    </row>
    <row r="24" spans="1:9" x14ac:dyDescent="0.25">
      <c r="A24" t="s">
        <v>80</v>
      </c>
      <c r="F24">
        <v>1</v>
      </c>
      <c r="I24">
        <f t="shared" si="2"/>
        <v>1</v>
      </c>
    </row>
    <row r="25" spans="1:9" x14ac:dyDescent="0.25">
      <c r="A25" t="s">
        <v>283</v>
      </c>
      <c r="B25">
        <v>4</v>
      </c>
      <c r="C25">
        <v>6</v>
      </c>
      <c r="D25">
        <v>8</v>
      </c>
      <c r="E25">
        <v>11</v>
      </c>
      <c r="F25">
        <v>5</v>
      </c>
      <c r="G25">
        <v>5</v>
      </c>
      <c r="H25">
        <v>3</v>
      </c>
      <c r="I25">
        <f t="shared" si="2"/>
        <v>42</v>
      </c>
    </row>
    <row r="26" spans="1:9" x14ac:dyDescent="0.25">
      <c r="A26" t="s">
        <v>284</v>
      </c>
      <c r="C26">
        <v>1</v>
      </c>
      <c r="D26">
        <v>3</v>
      </c>
      <c r="F26">
        <v>2</v>
      </c>
      <c r="G26">
        <v>1</v>
      </c>
      <c r="I26">
        <f t="shared" si="2"/>
        <v>7</v>
      </c>
    </row>
    <row r="27" spans="1:9" x14ac:dyDescent="0.25">
      <c r="A27" t="s">
        <v>82</v>
      </c>
      <c r="B27">
        <v>8</v>
      </c>
      <c r="C27">
        <v>4</v>
      </c>
      <c r="D27">
        <v>5</v>
      </c>
      <c r="E27">
        <v>3</v>
      </c>
      <c r="F27">
        <v>4</v>
      </c>
      <c r="G27">
        <v>49</v>
      </c>
      <c r="H27">
        <v>2</v>
      </c>
      <c r="I27">
        <f t="shared" si="2"/>
        <v>75</v>
      </c>
    </row>
    <row r="28" spans="1:9" x14ac:dyDescent="0.25">
      <c r="B28">
        <f>SUM(B22:B27)</f>
        <v>21</v>
      </c>
      <c r="C28">
        <f t="shared" ref="C28:H28" si="3">SUM(C22:C27)</f>
        <v>19</v>
      </c>
      <c r="D28">
        <f t="shared" si="3"/>
        <v>40</v>
      </c>
      <c r="E28">
        <f t="shared" si="3"/>
        <v>34</v>
      </c>
      <c r="F28">
        <f t="shared" si="3"/>
        <v>37</v>
      </c>
      <c r="G28">
        <f t="shared" si="3"/>
        <v>89</v>
      </c>
      <c r="H28">
        <f t="shared" si="3"/>
        <v>6</v>
      </c>
      <c r="I28">
        <f>SUM(I22:I27)</f>
        <v>246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"/>
  <sheetViews>
    <sheetView workbookViewId="0">
      <selection activeCell="J5" sqref="J5"/>
    </sheetView>
  </sheetViews>
  <sheetFormatPr defaultRowHeight="15" x14ac:dyDescent="0.25"/>
  <cols>
    <col min="1" max="1" width="14.42578125" customWidth="1"/>
  </cols>
  <sheetData>
    <row r="1" spans="1:14" x14ac:dyDescent="0.25">
      <c r="A1" t="s">
        <v>42</v>
      </c>
      <c r="B1" t="s">
        <v>286</v>
      </c>
      <c r="C1" t="s">
        <v>287</v>
      </c>
      <c r="D1" t="s">
        <v>288</v>
      </c>
      <c r="E1" t="s">
        <v>289</v>
      </c>
      <c r="F1" t="s">
        <v>290</v>
      </c>
      <c r="G1" t="s">
        <v>291</v>
      </c>
      <c r="H1" t="s">
        <v>292</v>
      </c>
      <c r="I1" t="s">
        <v>293</v>
      </c>
      <c r="J1" t="s">
        <v>294</v>
      </c>
      <c r="K1" t="s">
        <v>295</v>
      </c>
      <c r="L1" t="s">
        <v>296</v>
      </c>
      <c r="M1" t="s">
        <v>297</v>
      </c>
      <c r="N1" t="s">
        <v>43</v>
      </c>
    </row>
    <row r="2" spans="1:14" x14ac:dyDescent="0.25">
      <c r="A2" t="s">
        <v>1</v>
      </c>
      <c r="B2">
        <v>122</v>
      </c>
      <c r="C2">
        <v>18</v>
      </c>
      <c r="D2">
        <v>41</v>
      </c>
      <c r="E2">
        <v>18</v>
      </c>
      <c r="F2">
        <v>20</v>
      </c>
      <c r="G2">
        <v>155</v>
      </c>
      <c r="H2">
        <v>69</v>
      </c>
      <c r="I2">
        <v>19</v>
      </c>
      <c r="J2">
        <v>0</v>
      </c>
      <c r="K2">
        <v>0</v>
      </c>
      <c r="L2">
        <v>0</v>
      </c>
      <c r="M2">
        <v>0</v>
      </c>
      <c r="N2">
        <f>SUM(B2:M2)</f>
        <v>462</v>
      </c>
    </row>
    <row r="3" spans="1:14" x14ac:dyDescent="0.25">
      <c r="A3" t="s">
        <v>199</v>
      </c>
      <c r="B3" s="7">
        <v>7903</v>
      </c>
      <c r="C3" s="7">
        <v>9768</v>
      </c>
      <c r="D3" s="7">
        <v>13423</v>
      </c>
      <c r="E3" s="7">
        <v>12014</v>
      </c>
      <c r="F3" s="7">
        <v>12550</v>
      </c>
      <c r="G3" s="7">
        <v>11211</v>
      </c>
      <c r="H3" s="7">
        <v>10768</v>
      </c>
      <c r="I3" s="7">
        <v>10165</v>
      </c>
      <c r="N3">
        <f>SUM(B3:M3)</f>
        <v>87802</v>
      </c>
    </row>
    <row r="4" spans="1:14" x14ac:dyDescent="0.25">
      <c r="A4" t="s">
        <v>299</v>
      </c>
      <c r="B4" s="7">
        <v>10159</v>
      </c>
      <c r="C4" s="7">
        <v>8816</v>
      </c>
      <c r="D4" s="7">
        <v>10004</v>
      </c>
      <c r="E4" s="7">
        <v>9093</v>
      </c>
      <c r="F4" s="7">
        <v>8797</v>
      </c>
      <c r="G4" s="7">
        <v>8770</v>
      </c>
      <c r="H4" s="7">
        <v>6213</v>
      </c>
      <c r="I4" s="7">
        <v>0</v>
      </c>
      <c r="N4">
        <f t="shared" ref="N4" si="0">SUM(B4:M4)</f>
        <v>61852</v>
      </c>
    </row>
    <row r="5" spans="1:14" x14ac:dyDescent="0.25">
      <c r="A5" t="s">
        <v>298</v>
      </c>
      <c r="B5">
        <v>1877</v>
      </c>
      <c r="D5">
        <v>1936</v>
      </c>
      <c r="E5">
        <v>1952</v>
      </c>
      <c r="F5">
        <v>1974</v>
      </c>
      <c r="H5">
        <v>2198</v>
      </c>
      <c r="I5">
        <v>2217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D81"/>
  <sheetViews>
    <sheetView workbookViewId="0">
      <selection activeCell="J34" sqref="J34"/>
    </sheetView>
  </sheetViews>
  <sheetFormatPr defaultRowHeight="15" x14ac:dyDescent="0.25"/>
  <cols>
    <col min="1" max="1" width="13.140625" bestFit="1" customWidth="1"/>
  </cols>
  <sheetData>
    <row r="4" spans="1:4" x14ac:dyDescent="0.25">
      <c r="A4" t="s">
        <v>61</v>
      </c>
      <c r="C4" t="s">
        <v>201</v>
      </c>
    </row>
    <row r="5" spans="1:4" x14ac:dyDescent="0.25">
      <c r="B5" t="s">
        <v>43</v>
      </c>
      <c r="C5" t="s">
        <v>59</v>
      </c>
      <c r="D5" t="s">
        <v>60</v>
      </c>
    </row>
    <row r="6" spans="1:4" x14ac:dyDescent="0.25">
      <c r="A6" t="s">
        <v>58</v>
      </c>
      <c r="B6">
        <v>1283</v>
      </c>
      <c r="C6">
        <v>1187</v>
      </c>
      <c r="D6" s="3">
        <f>(C6/B6*100)</f>
        <v>92.517537022603264</v>
      </c>
    </row>
    <row r="7" spans="1:4" x14ac:dyDescent="0.25">
      <c r="A7" t="s">
        <v>54</v>
      </c>
      <c r="B7">
        <v>5611</v>
      </c>
      <c r="C7">
        <v>770</v>
      </c>
      <c r="D7" s="3">
        <f>(C7/B7*100)</f>
        <v>13.723044020673678</v>
      </c>
    </row>
    <row r="8" spans="1:4" x14ac:dyDescent="0.25">
      <c r="A8" t="s">
        <v>57</v>
      </c>
      <c r="B8">
        <v>7704</v>
      </c>
      <c r="C8">
        <v>1710</v>
      </c>
      <c r="D8" s="3">
        <f>(C8/B8*100)</f>
        <v>22.196261682242991</v>
      </c>
    </row>
    <row r="9" spans="1:4" x14ac:dyDescent="0.25">
      <c r="A9" t="s">
        <v>56</v>
      </c>
      <c r="B9">
        <v>17759</v>
      </c>
      <c r="C9">
        <v>806</v>
      </c>
      <c r="D9" s="3">
        <f>(C9/B9*100)</f>
        <v>4.5385438369277544</v>
      </c>
    </row>
    <row r="10" spans="1:4" x14ac:dyDescent="0.25">
      <c r="A10" t="s">
        <v>55</v>
      </c>
      <c r="B10">
        <v>20686</v>
      </c>
      <c r="C10">
        <v>1104</v>
      </c>
      <c r="D10" s="3">
        <f>(C10/B10*100)</f>
        <v>5.3369428599052497</v>
      </c>
    </row>
    <row r="11" spans="1:4" x14ac:dyDescent="0.25">
      <c r="A11" t="s">
        <v>90</v>
      </c>
      <c r="B11">
        <v>99640</v>
      </c>
      <c r="C11">
        <v>19136</v>
      </c>
      <c r="D11" s="3">
        <f t="shared" ref="D11:D14" si="0">(C11/B11*100)</f>
        <v>19.205138498594941</v>
      </c>
    </row>
    <row r="12" spans="1:4" x14ac:dyDescent="0.25">
      <c r="A12" t="s">
        <v>91</v>
      </c>
      <c r="B12">
        <v>73394</v>
      </c>
      <c r="C12">
        <v>5597</v>
      </c>
      <c r="D12" s="3">
        <f t="shared" si="0"/>
        <v>7.6259639752568331</v>
      </c>
    </row>
    <row r="13" spans="1:4" x14ac:dyDescent="0.25">
      <c r="A13" t="s">
        <v>92</v>
      </c>
      <c r="B13">
        <v>245009</v>
      </c>
      <c r="C13">
        <v>1</v>
      </c>
      <c r="D13" s="3">
        <f t="shared" si="0"/>
        <v>4.0814827210429005E-4</v>
      </c>
    </row>
    <row r="14" spans="1:4" x14ac:dyDescent="0.25">
      <c r="A14" t="s">
        <v>93</v>
      </c>
      <c r="B14">
        <v>217018</v>
      </c>
      <c r="C14">
        <v>25338</v>
      </c>
      <c r="D14" s="3">
        <f t="shared" si="0"/>
        <v>11.675529218774479</v>
      </c>
    </row>
    <row r="15" spans="1:4" x14ac:dyDescent="0.25">
      <c r="C15" t="s">
        <v>89</v>
      </c>
    </row>
    <row r="16" spans="1:4" x14ac:dyDescent="0.25">
      <c r="A16" t="s">
        <v>92</v>
      </c>
      <c r="B16">
        <v>244164</v>
      </c>
      <c r="C16">
        <v>1</v>
      </c>
      <c r="D16" s="3">
        <f t="shared" ref="D16:D47" si="1">(C16/B16*100)</f>
        <v>4.095607870120083E-4</v>
      </c>
    </row>
    <row r="17" spans="1:4" x14ac:dyDescent="0.25">
      <c r="A17" t="s">
        <v>93</v>
      </c>
      <c r="B17">
        <v>214876</v>
      </c>
      <c r="C17">
        <v>1257</v>
      </c>
      <c r="D17" s="3">
        <f t="shared" si="1"/>
        <v>0.58498855153670026</v>
      </c>
    </row>
    <row r="18" spans="1:4" x14ac:dyDescent="0.25">
      <c r="A18" t="s">
        <v>90</v>
      </c>
      <c r="B18">
        <v>82770</v>
      </c>
      <c r="C18">
        <v>17071</v>
      </c>
      <c r="D18" s="3">
        <f t="shared" si="1"/>
        <v>20.62462244774677</v>
      </c>
    </row>
    <row r="19" spans="1:4" x14ac:dyDescent="0.25">
      <c r="A19" t="s">
        <v>91</v>
      </c>
      <c r="B19">
        <v>48201</v>
      </c>
      <c r="C19">
        <v>3008</v>
      </c>
      <c r="D19" s="3">
        <f t="shared" si="1"/>
        <v>6.2405344287462921</v>
      </c>
    </row>
    <row r="20" spans="1:4" x14ac:dyDescent="0.25">
      <c r="A20" t="s">
        <v>106</v>
      </c>
      <c r="B20">
        <v>43869</v>
      </c>
      <c r="C20">
        <v>5895</v>
      </c>
      <c r="D20" s="3">
        <f t="shared" si="1"/>
        <v>13.437735074882035</v>
      </c>
    </row>
    <row r="21" spans="1:4" x14ac:dyDescent="0.25">
      <c r="A21" t="s">
        <v>107</v>
      </c>
      <c r="B21">
        <v>31359</v>
      </c>
      <c r="C21">
        <v>2683</v>
      </c>
      <c r="D21" s="3">
        <f t="shared" si="1"/>
        <v>8.5557575177779892</v>
      </c>
    </row>
    <row r="22" spans="1:4" x14ac:dyDescent="0.25">
      <c r="A22" t="s">
        <v>108</v>
      </c>
      <c r="B22">
        <v>30620</v>
      </c>
      <c r="C22">
        <v>3649</v>
      </c>
      <c r="D22" s="3">
        <f t="shared" si="1"/>
        <v>11.917047681254083</v>
      </c>
    </row>
    <row r="23" spans="1:4" x14ac:dyDescent="0.25">
      <c r="A23" t="s">
        <v>109</v>
      </c>
      <c r="B23">
        <v>26472</v>
      </c>
      <c r="C23">
        <v>1158</v>
      </c>
      <c r="D23" s="3">
        <f t="shared" si="1"/>
        <v>4.3744333635539441</v>
      </c>
    </row>
    <row r="24" spans="1:4" x14ac:dyDescent="0.25">
      <c r="A24" t="s">
        <v>110</v>
      </c>
      <c r="B24">
        <v>24219</v>
      </c>
      <c r="C24">
        <v>4695</v>
      </c>
      <c r="D24" s="3">
        <f t="shared" si="1"/>
        <v>19.385606342128082</v>
      </c>
    </row>
    <row r="25" spans="1:4" x14ac:dyDescent="0.25">
      <c r="A25" t="s">
        <v>111</v>
      </c>
      <c r="B25">
        <v>24058</v>
      </c>
      <c r="C25">
        <v>1054</v>
      </c>
      <c r="D25" s="3">
        <f t="shared" si="1"/>
        <v>4.3810790589408928</v>
      </c>
    </row>
    <row r="26" spans="1:4" x14ac:dyDescent="0.25">
      <c r="A26" t="s">
        <v>112</v>
      </c>
      <c r="B26">
        <v>23103</v>
      </c>
      <c r="C26">
        <v>1025</v>
      </c>
      <c r="D26" s="3">
        <f t="shared" si="1"/>
        <v>4.4366532484958663</v>
      </c>
    </row>
    <row r="27" spans="1:4" x14ac:dyDescent="0.25">
      <c r="A27" t="s">
        <v>113</v>
      </c>
      <c r="B27">
        <v>22850</v>
      </c>
      <c r="C27">
        <v>385</v>
      </c>
      <c r="D27" s="3">
        <f t="shared" si="1"/>
        <v>1.6849015317286653</v>
      </c>
    </row>
    <row r="28" spans="1:4" x14ac:dyDescent="0.25">
      <c r="A28" t="s">
        <v>114</v>
      </c>
      <c r="B28">
        <v>21882</v>
      </c>
      <c r="C28">
        <v>1464</v>
      </c>
      <c r="D28" s="3">
        <f t="shared" si="1"/>
        <v>6.6904304908143679</v>
      </c>
    </row>
    <row r="29" spans="1:4" x14ac:dyDescent="0.25">
      <c r="A29" t="s">
        <v>115</v>
      </c>
      <c r="B29">
        <v>21410</v>
      </c>
      <c r="C29">
        <v>3889</v>
      </c>
      <c r="D29" s="3">
        <f t="shared" si="1"/>
        <v>18.164409154600651</v>
      </c>
    </row>
    <row r="30" spans="1:4" x14ac:dyDescent="0.25">
      <c r="A30" t="s">
        <v>116</v>
      </c>
      <c r="B30">
        <v>18762</v>
      </c>
      <c r="C30">
        <v>2334</v>
      </c>
      <c r="D30" s="3">
        <f t="shared" si="1"/>
        <v>12.440038375439718</v>
      </c>
    </row>
    <row r="31" spans="1:4" x14ac:dyDescent="0.25">
      <c r="A31" t="s">
        <v>117</v>
      </c>
      <c r="B31">
        <v>14657</v>
      </c>
      <c r="C31">
        <v>2196</v>
      </c>
      <c r="D31" s="3">
        <f t="shared" si="1"/>
        <v>14.982602169611789</v>
      </c>
    </row>
    <row r="32" spans="1:4" x14ac:dyDescent="0.25">
      <c r="A32" t="s">
        <v>118</v>
      </c>
      <c r="B32">
        <v>14000</v>
      </c>
      <c r="C32">
        <v>2260</v>
      </c>
      <c r="D32" s="3">
        <f t="shared" si="1"/>
        <v>16.142857142857142</v>
      </c>
    </row>
    <row r="33" spans="1:4" x14ac:dyDescent="0.25">
      <c r="A33" t="s">
        <v>119</v>
      </c>
      <c r="B33">
        <v>13392</v>
      </c>
      <c r="C33">
        <v>273</v>
      </c>
      <c r="D33" s="3">
        <f t="shared" si="1"/>
        <v>2.0385304659498211</v>
      </c>
    </row>
    <row r="34" spans="1:4" x14ac:dyDescent="0.25">
      <c r="A34" t="s">
        <v>56</v>
      </c>
      <c r="B34">
        <v>13057</v>
      </c>
      <c r="C34">
        <v>774</v>
      </c>
      <c r="D34" s="3">
        <f t="shared" si="1"/>
        <v>5.9278547905338135</v>
      </c>
    </row>
    <row r="35" spans="1:4" x14ac:dyDescent="0.25">
      <c r="A35" t="s">
        <v>120</v>
      </c>
      <c r="B35">
        <v>11679</v>
      </c>
      <c r="C35">
        <v>2791</v>
      </c>
      <c r="D35" s="3">
        <f t="shared" si="1"/>
        <v>23.89759397208665</v>
      </c>
    </row>
    <row r="36" spans="1:4" x14ac:dyDescent="0.25">
      <c r="A36" t="s">
        <v>121</v>
      </c>
      <c r="B36">
        <v>10612</v>
      </c>
      <c r="C36">
        <v>970</v>
      </c>
      <c r="D36" s="3">
        <f t="shared" si="1"/>
        <v>9.1405955522050508</v>
      </c>
    </row>
    <row r="37" spans="1:4" x14ac:dyDescent="0.25">
      <c r="A37" t="s">
        <v>55</v>
      </c>
      <c r="B37">
        <v>9752</v>
      </c>
      <c r="C37">
        <v>125</v>
      </c>
      <c r="D37" s="3">
        <f t="shared" si="1"/>
        <v>1.2817883511074653</v>
      </c>
    </row>
    <row r="38" spans="1:4" x14ac:dyDescent="0.25">
      <c r="A38" t="s">
        <v>122</v>
      </c>
      <c r="B38">
        <v>8845</v>
      </c>
      <c r="C38">
        <v>8659</v>
      </c>
      <c r="D38" s="3">
        <f t="shared" si="1"/>
        <v>97.897117015262864</v>
      </c>
    </row>
    <row r="39" spans="1:4" x14ac:dyDescent="0.25">
      <c r="A39" t="s">
        <v>123</v>
      </c>
      <c r="B39">
        <v>8828</v>
      </c>
      <c r="C39">
        <v>2466</v>
      </c>
      <c r="D39" s="3">
        <f t="shared" si="1"/>
        <v>27.933846850928862</v>
      </c>
    </row>
    <row r="40" spans="1:4" x14ac:dyDescent="0.25">
      <c r="A40" t="s">
        <v>124</v>
      </c>
      <c r="B40">
        <v>8480</v>
      </c>
      <c r="C40">
        <v>1200</v>
      </c>
      <c r="D40" s="3">
        <f t="shared" si="1"/>
        <v>14.150943396226415</v>
      </c>
    </row>
    <row r="41" spans="1:4" x14ac:dyDescent="0.25">
      <c r="A41" t="s">
        <v>125</v>
      </c>
      <c r="B41">
        <v>7763</v>
      </c>
      <c r="C41">
        <v>2195</v>
      </c>
      <c r="D41" s="3">
        <f t="shared" si="1"/>
        <v>28.275151359010692</v>
      </c>
    </row>
    <row r="42" spans="1:4" x14ac:dyDescent="0.25">
      <c r="A42" t="s">
        <v>126</v>
      </c>
      <c r="B42">
        <v>7158</v>
      </c>
      <c r="C42">
        <v>2392</v>
      </c>
      <c r="D42" s="3">
        <f t="shared" si="1"/>
        <v>33.417155630064265</v>
      </c>
    </row>
    <row r="43" spans="1:4" x14ac:dyDescent="0.25">
      <c r="A43" t="s">
        <v>57</v>
      </c>
      <c r="B43">
        <v>7083</v>
      </c>
      <c r="C43">
        <v>1498</v>
      </c>
      <c r="D43" s="3">
        <f t="shared" si="1"/>
        <v>21.149230552025976</v>
      </c>
    </row>
    <row r="44" spans="1:4" x14ac:dyDescent="0.25">
      <c r="A44" t="s">
        <v>54</v>
      </c>
      <c r="B44">
        <v>7083</v>
      </c>
      <c r="C44">
        <v>441</v>
      </c>
      <c r="D44" s="3">
        <f t="shared" si="1"/>
        <v>6.2261753494282086</v>
      </c>
    </row>
    <row r="45" spans="1:4" x14ac:dyDescent="0.25">
      <c r="A45" t="s">
        <v>127</v>
      </c>
      <c r="B45">
        <v>6944</v>
      </c>
      <c r="C45">
        <v>2907</v>
      </c>
      <c r="D45" s="3">
        <f t="shared" si="1"/>
        <v>41.863479262672811</v>
      </c>
    </row>
    <row r="46" spans="1:4" x14ac:dyDescent="0.25">
      <c r="A46" t="s">
        <v>128</v>
      </c>
      <c r="B46">
        <v>6442</v>
      </c>
      <c r="C46">
        <v>398</v>
      </c>
      <c r="D46" s="3">
        <f t="shared" si="1"/>
        <v>6.1782055262340885</v>
      </c>
    </row>
    <row r="47" spans="1:4" x14ac:dyDescent="0.25">
      <c r="A47" t="s">
        <v>129</v>
      </c>
      <c r="B47">
        <v>5674</v>
      </c>
      <c r="C47">
        <v>4403</v>
      </c>
      <c r="D47" s="3">
        <f t="shared" si="1"/>
        <v>77.599577017976742</v>
      </c>
    </row>
    <row r="48" spans="1:4" x14ac:dyDescent="0.25">
      <c r="A48" t="s">
        <v>130</v>
      </c>
      <c r="B48">
        <v>5649</v>
      </c>
      <c r="C48">
        <v>98</v>
      </c>
      <c r="D48" s="3">
        <f t="shared" ref="D48:D79" si="2">(C48/B48*100)</f>
        <v>1.7348203221809171</v>
      </c>
    </row>
    <row r="49" spans="1:4" x14ac:dyDescent="0.25">
      <c r="A49" t="s">
        <v>131</v>
      </c>
      <c r="B49">
        <v>5425</v>
      </c>
      <c r="C49">
        <v>2677</v>
      </c>
      <c r="D49" s="3">
        <f t="shared" si="2"/>
        <v>49.345622119815665</v>
      </c>
    </row>
    <row r="50" spans="1:4" x14ac:dyDescent="0.25">
      <c r="A50" t="s">
        <v>132</v>
      </c>
      <c r="B50">
        <v>5362</v>
      </c>
      <c r="C50">
        <v>1590</v>
      </c>
      <c r="D50" s="3">
        <f t="shared" si="2"/>
        <v>29.653114509511376</v>
      </c>
    </row>
    <row r="51" spans="1:4" x14ac:dyDescent="0.25">
      <c r="A51" t="s">
        <v>133</v>
      </c>
      <c r="B51">
        <v>5215</v>
      </c>
      <c r="C51">
        <v>4931</v>
      </c>
      <c r="D51" s="3">
        <f t="shared" si="2"/>
        <v>94.554170661553215</v>
      </c>
    </row>
    <row r="52" spans="1:4" x14ac:dyDescent="0.25">
      <c r="A52" t="s">
        <v>134</v>
      </c>
      <c r="B52">
        <v>4687</v>
      </c>
      <c r="C52">
        <v>501</v>
      </c>
      <c r="D52" s="3">
        <f t="shared" si="2"/>
        <v>10.689140174951994</v>
      </c>
    </row>
    <row r="53" spans="1:4" x14ac:dyDescent="0.25">
      <c r="A53" t="s">
        <v>135</v>
      </c>
      <c r="B53">
        <v>4678</v>
      </c>
      <c r="C53">
        <v>872</v>
      </c>
      <c r="D53" s="3">
        <f t="shared" si="2"/>
        <v>18.640444634459172</v>
      </c>
    </row>
    <row r="54" spans="1:4" x14ac:dyDescent="0.25">
      <c r="A54" t="s">
        <v>136</v>
      </c>
      <c r="B54">
        <v>4508</v>
      </c>
      <c r="C54">
        <v>4443</v>
      </c>
      <c r="D54" s="3">
        <f t="shared" si="2"/>
        <v>98.558118899733799</v>
      </c>
    </row>
    <row r="55" spans="1:4" x14ac:dyDescent="0.25">
      <c r="A55" t="s">
        <v>137</v>
      </c>
      <c r="B55">
        <v>4467</v>
      </c>
      <c r="C55">
        <v>660</v>
      </c>
      <c r="D55" s="3">
        <f t="shared" si="2"/>
        <v>14.775016789791806</v>
      </c>
    </row>
    <row r="56" spans="1:4" x14ac:dyDescent="0.25">
      <c r="A56" t="s">
        <v>138</v>
      </c>
      <c r="B56">
        <v>4328</v>
      </c>
      <c r="C56">
        <v>4296</v>
      </c>
      <c r="D56" s="3">
        <f t="shared" si="2"/>
        <v>99.260628465804075</v>
      </c>
    </row>
    <row r="57" spans="1:4" x14ac:dyDescent="0.25">
      <c r="A57" t="s">
        <v>139</v>
      </c>
      <c r="B57">
        <v>4290</v>
      </c>
      <c r="C57">
        <v>3715</v>
      </c>
      <c r="D57" s="3">
        <f t="shared" si="2"/>
        <v>86.596736596736605</v>
      </c>
    </row>
    <row r="58" spans="1:4" x14ac:dyDescent="0.25">
      <c r="A58" t="s">
        <v>140</v>
      </c>
      <c r="B58">
        <v>4151</v>
      </c>
      <c r="C58">
        <v>388</v>
      </c>
      <c r="D58" s="3">
        <f t="shared" si="2"/>
        <v>9.3471452662009149</v>
      </c>
    </row>
    <row r="59" spans="1:4" x14ac:dyDescent="0.25">
      <c r="A59" t="s">
        <v>141</v>
      </c>
      <c r="B59">
        <v>3913</v>
      </c>
      <c r="C59">
        <v>284</v>
      </c>
      <c r="D59" s="3">
        <f t="shared" si="2"/>
        <v>7.2578584206491188</v>
      </c>
    </row>
    <row r="60" spans="1:4" x14ac:dyDescent="0.25">
      <c r="A60" t="s">
        <v>142</v>
      </c>
      <c r="B60">
        <v>3693</v>
      </c>
      <c r="C60">
        <v>1049</v>
      </c>
      <c r="D60" s="3">
        <f t="shared" si="2"/>
        <v>28.405090712158138</v>
      </c>
    </row>
    <row r="61" spans="1:4" x14ac:dyDescent="0.25">
      <c r="A61" t="s">
        <v>143</v>
      </c>
      <c r="B61">
        <v>3590</v>
      </c>
      <c r="C61">
        <v>259</v>
      </c>
      <c r="D61" s="3">
        <f t="shared" si="2"/>
        <v>7.2144846796657376</v>
      </c>
    </row>
    <row r="62" spans="1:4" x14ac:dyDescent="0.25">
      <c r="A62" t="s">
        <v>144</v>
      </c>
      <c r="B62">
        <v>3589</v>
      </c>
      <c r="C62">
        <v>963</v>
      </c>
      <c r="D62" s="3">
        <f t="shared" si="2"/>
        <v>26.831986625801058</v>
      </c>
    </row>
    <row r="63" spans="1:4" x14ac:dyDescent="0.25">
      <c r="A63" t="s">
        <v>145</v>
      </c>
      <c r="B63">
        <v>3587</v>
      </c>
      <c r="C63">
        <v>245</v>
      </c>
      <c r="D63" s="3">
        <f t="shared" si="2"/>
        <v>6.8302202397546701</v>
      </c>
    </row>
    <row r="64" spans="1:4" x14ac:dyDescent="0.25">
      <c r="A64" t="s">
        <v>146</v>
      </c>
      <c r="B64">
        <v>3476</v>
      </c>
      <c r="C64">
        <v>489</v>
      </c>
      <c r="D64" s="3">
        <f t="shared" si="2"/>
        <v>14.067894131185271</v>
      </c>
    </row>
    <row r="65" spans="1:4" x14ac:dyDescent="0.25">
      <c r="A65" t="s">
        <v>147</v>
      </c>
      <c r="B65">
        <v>3170</v>
      </c>
      <c r="C65">
        <v>47</v>
      </c>
      <c r="D65" s="3">
        <f t="shared" si="2"/>
        <v>1.4826498422712935</v>
      </c>
    </row>
    <row r="66" spans="1:4" x14ac:dyDescent="0.25">
      <c r="A66" t="s">
        <v>148</v>
      </c>
      <c r="B66">
        <v>3003</v>
      </c>
      <c r="C66">
        <v>613</v>
      </c>
      <c r="D66" s="3">
        <f t="shared" si="2"/>
        <v>20.412920412920414</v>
      </c>
    </row>
    <row r="67" spans="1:4" x14ac:dyDescent="0.25">
      <c r="A67" t="s">
        <v>149</v>
      </c>
      <c r="B67">
        <v>2986</v>
      </c>
      <c r="C67">
        <v>2939</v>
      </c>
      <c r="D67" s="3">
        <f t="shared" si="2"/>
        <v>98.425987943737439</v>
      </c>
    </row>
    <row r="68" spans="1:4" x14ac:dyDescent="0.25">
      <c r="A68" t="s">
        <v>150</v>
      </c>
      <c r="B68">
        <v>2618</v>
      </c>
      <c r="C68">
        <v>1</v>
      </c>
      <c r="D68" s="3">
        <f t="shared" si="2"/>
        <v>3.819709702062643E-2</v>
      </c>
    </row>
    <row r="69" spans="1:4" x14ac:dyDescent="0.25">
      <c r="A69" t="s">
        <v>151</v>
      </c>
      <c r="B69">
        <v>2519</v>
      </c>
      <c r="C69">
        <v>1035</v>
      </c>
      <c r="D69" s="3">
        <f t="shared" si="2"/>
        <v>41.087733227471219</v>
      </c>
    </row>
    <row r="70" spans="1:4" x14ac:dyDescent="0.25">
      <c r="A70" t="s">
        <v>152</v>
      </c>
      <c r="B70">
        <v>2395</v>
      </c>
      <c r="C70">
        <v>1400</v>
      </c>
      <c r="D70" s="3">
        <f t="shared" si="2"/>
        <v>58.455114822546975</v>
      </c>
    </row>
    <row r="71" spans="1:4" x14ac:dyDescent="0.25">
      <c r="A71" t="s">
        <v>153</v>
      </c>
      <c r="B71">
        <v>2369</v>
      </c>
      <c r="C71">
        <v>2096</v>
      </c>
      <c r="D71" s="3">
        <f t="shared" si="2"/>
        <v>88.476150274377375</v>
      </c>
    </row>
    <row r="72" spans="1:4" x14ac:dyDescent="0.25">
      <c r="A72" t="s">
        <v>154</v>
      </c>
      <c r="B72">
        <v>1777</v>
      </c>
      <c r="C72">
        <v>280</v>
      </c>
      <c r="D72" s="3">
        <f t="shared" si="2"/>
        <v>15.756893640967922</v>
      </c>
    </row>
    <row r="73" spans="1:4" x14ac:dyDescent="0.25">
      <c r="A73" t="s">
        <v>155</v>
      </c>
      <c r="B73">
        <v>1765</v>
      </c>
      <c r="C73">
        <v>1142</v>
      </c>
      <c r="D73" s="3">
        <f t="shared" si="2"/>
        <v>64.702549575070819</v>
      </c>
    </row>
    <row r="74" spans="1:4" x14ac:dyDescent="0.25">
      <c r="A74" t="s">
        <v>156</v>
      </c>
      <c r="B74">
        <v>1764</v>
      </c>
      <c r="C74">
        <v>569</v>
      </c>
      <c r="D74" s="3">
        <f t="shared" si="2"/>
        <v>32.256235827664398</v>
      </c>
    </row>
    <row r="75" spans="1:4" x14ac:dyDescent="0.25">
      <c r="A75" t="s">
        <v>157</v>
      </c>
      <c r="B75">
        <v>1639</v>
      </c>
      <c r="C75">
        <v>1598</v>
      </c>
      <c r="D75" s="3">
        <f t="shared" si="2"/>
        <v>97.49847467968273</v>
      </c>
    </row>
    <row r="76" spans="1:4" x14ac:dyDescent="0.25">
      <c r="A76" t="s">
        <v>158</v>
      </c>
      <c r="B76">
        <v>1638</v>
      </c>
      <c r="C76">
        <v>231</v>
      </c>
      <c r="D76" s="3">
        <f t="shared" si="2"/>
        <v>14.102564102564102</v>
      </c>
    </row>
    <row r="77" spans="1:4" x14ac:dyDescent="0.25">
      <c r="A77" t="s">
        <v>159</v>
      </c>
      <c r="B77">
        <v>1594</v>
      </c>
      <c r="C77">
        <v>485</v>
      </c>
      <c r="D77" s="3">
        <f t="shared" si="2"/>
        <v>30.426599749058969</v>
      </c>
    </row>
    <row r="78" spans="1:4" x14ac:dyDescent="0.25">
      <c r="A78" t="s">
        <v>160</v>
      </c>
      <c r="B78">
        <v>1292</v>
      </c>
      <c r="C78">
        <v>143</v>
      </c>
      <c r="D78" s="3">
        <f t="shared" si="2"/>
        <v>11.06811145510836</v>
      </c>
    </row>
    <row r="79" spans="1:4" x14ac:dyDescent="0.25">
      <c r="A79" t="s">
        <v>161</v>
      </c>
      <c r="B79">
        <v>1242</v>
      </c>
      <c r="C79">
        <v>141</v>
      </c>
      <c r="D79" s="3">
        <f t="shared" si="2"/>
        <v>11.352657004830919</v>
      </c>
    </row>
    <row r="80" spans="1:4" x14ac:dyDescent="0.25">
      <c r="A80" t="s">
        <v>58</v>
      </c>
      <c r="B80">
        <v>1156</v>
      </c>
      <c r="C80">
        <v>1045</v>
      </c>
      <c r="D80" s="3">
        <f t="shared" ref="D80" si="3">(C80/B80*100)</f>
        <v>90.397923875432525</v>
      </c>
    </row>
    <row r="81" spans="3:3" x14ac:dyDescent="0.25">
      <c r="C81" t="s">
        <v>105</v>
      </c>
    </row>
  </sheetData>
  <sortState ref="A6:D10">
    <sortCondition ref="B6:B10"/>
  </sortState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</vt:lpstr>
      <vt:lpstr>2008</vt:lpstr>
      <vt:lpstr>2009</vt:lpstr>
      <vt:lpstr>2010</vt:lpstr>
      <vt:lpstr>2011</vt:lpstr>
      <vt:lpstr>2012</vt:lpstr>
      <vt:lpstr>2013</vt:lpstr>
      <vt:lpstr>2014</vt:lpstr>
      <vt:lpstr>Comparators</vt:lpstr>
      <vt:lpstr>Top 10</vt:lpstr>
      <vt:lpstr>Nov12</vt:lpstr>
      <vt:lpstr>DOIs</vt:lpstr>
    </vt:vector>
  </TitlesOfParts>
  <Company>University of East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Grace</dc:creator>
  <cp:lastModifiedBy>grace3</cp:lastModifiedBy>
  <cp:lastPrinted>2013-08-12T16:08:41Z</cp:lastPrinted>
  <dcterms:created xsi:type="dcterms:W3CDTF">2011-11-21T14:35:37Z</dcterms:created>
  <dcterms:modified xsi:type="dcterms:W3CDTF">2014-09-05T10:05:22Z</dcterms:modified>
</cp:coreProperties>
</file>